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5" tabRatio="923" activeTab="0"/>
  </bookViews>
  <sheets>
    <sheet name="B600262" sheetId="1" r:id="rId1"/>
    <sheet name="B600263" sheetId="2" r:id="rId2"/>
    <sheet name="B600260" sheetId="3" r:id="rId3"/>
    <sheet name="B600261" sheetId="4" r:id="rId4"/>
  </sheets>
  <definedNames>
    <definedName name="_xlnm.Print_Area" localSheetId="2">'B600260'!$A$1:$N$65</definedName>
    <definedName name="_xlnm.Print_Area" localSheetId="3">'B600261'!$A$1:$N$65</definedName>
    <definedName name="_xlnm.Print_Area" localSheetId="0">'B600262'!$A$1:$O$65</definedName>
    <definedName name="_xlnm.Print_Area" localSheetId="1">'B600263'!$A$1:$O$65</definedName>
  </definedNames>
  <calcPr fullCalcOnLoad="1"/>
</workbook>
</file>

<file path=xl/sharedStrings.xml><?xml version="1.0" encoding="utf-8"?>
<sst xmlns="http://schemas.openxmlformats.org/spreadsheetml/2006/main" count="335" uniqueCount="106">
  <si>
    <t>PCS</t>
  </si>
  <si>
    <t>CBM</t>
  </si>
  <si>
    <t>DETAILS PACKING LIST</t>
  </si>
  <si>
    <t>PAGE : 1 OF 1</t>
  </si>
  <si>
    <t>INVOICE NO :</t>
  </si>
  <si>
    <t xml:space="preserve">DATE : </t>
  </si>
  <si>
    <t xml:space="preserve"> </t>
  </si>
  <si>
    <t>NOTIFY PARTY :</t>
  </si>
  <si>
    <t>Primarks Stores Limited</t>
  </si>
  <si>
    <t xml:space="preserve">Shipping Marks : </t>
  </si>
  <si>
    <t xml:space="preserve">Description of Goods : </t>
  </si>
  <si>
    <t>SHIPMENT</t>
  </si>
  <si>
    <t>QUANTITY</t>
  </si>
  <si>
    <t xml:space="preserve">TTL </t>
  </si>
  <si>
    <t>Primark</t>
  </si>
  <si>
    <t>GOH SHIPMENT</t>
  </si>
  <si>
    <t>MODE</t>
  </si>
  <si>
    <t>TTL PCS</t>
  </si>
  <si>
    <t>BLISTER</t>
  </si>
  <si>
    <t>08-26-26</t>
  </si>
  <si>
    <t xml:space="preserve">PO # 0179151 </t>
  </si>
  <si>
    <t>BY SEA</t>
  </si>
  <si>
    <t>Sub Section Description :</t>
  </si>
  <si>
    <t>Delivery NO</t>
  </si>
  <si>
    <t>KIMBALL</t>
  </si>
  <si>
    <t xml:space="preserve">Set Gross Weight (KG) :  </t>
  </si>
  <si>
    <t>26 Plain  Vests/Camis</t>
  </si>
  <si>
    <t>Set Number</t>
  </si>
  <si>
    <t>Colour</t>
  </si>
  <si>
    <t>Size Breakdown :</t>
  </si>
  <si>
    <t>Made In Bangladesh</t>
  </si>
  <si>
    <t>Size:     4--6--8--10</t>
  </si>
  <si>
    <t>COLOUR</t>
  </si>
  <si>
    <t>SIZE WISE RATIO AS PER PO</t>
  </si>
  <si>
    <t xml:space="preserve">TOTAL </t>
  </si>
  <si>
    <t>Size</t>
  </si>
  <si>
    <t>Ratio</t>
  </si>
  <si>
    <t>Total:</t>
  </si>
  <si>
    <t>QTY/Blister</t>
  </si>
  <si>
    <t>TTL Blister</t>
  </si>
  <si>
    <t xml:space="preserve">One Blister Poly </t>
  </si>
  <si>
    <t>TOTAL=&gt;</t>
  </si>
  <si>
    <t>Hanging way inside the comtainer on top of the Iron Bar as below:</t>
  </si>
  <si>
    <t xml:space="preserve">One Blister Poly =17pcs as per ratio will put one Plastic hanger clip. </t>
  </si>
  <si>
    <t>so total Plastic Hanger clip will use pcs</t>
  </si>
  <si>
    <t>Each Blister Poly bag Gross weight KGS :</t>
  </si>
  <si>
    <t>WE DO HEREBY CERTIFY THAT BLISTERS SHIPPED CONTAINS AN EQUAL NUMBER OF PIECES AS SPECIFIED ON CONTRACT.</t>
  </si>
  <si>
    <t>Net Weight Blister (KG)</t>
  </si>
  <si>
    <t>Gross     Weight       (KG)</t>
  </si>
  <si>
    <t>Total Net Weight (KG)</t>
  </si>
  <si>
    <t>Total Gross     Weight (KG)</t>
  </si>
  <si>
    <t>POLY MEASUREMENT :</t>
  </si>
  <si>
    <t>TOTAL CBM :</t>
  </si>
  <si>
    <t>Size:     12--14--16--18--20</t>
  </si>
  <si>
    <t>Size:     4--6--8--10--12--14--16--18--20</t>
  </si>
  <si>
    <t>Pcs:      1-- 1-- 2-- 3--  3--   3--  2--  1--    1</t>
  </si>
  <si>
    <t xml:space="preserve">L/C NO: ………………..… ,  </t>
  </si>
  <si>
    <t xml:space="preserve">DATE: …………… </t>
  </si>
  <si>
    <t>Plain Crepe Cami</t>
  </si>
  <si>
    <t>Style:9080252</t>
  </si>
  <si>
    <t>Destination No#</t>
  </si>
  <si>
    <t>Pack</t>
  </si>
  <si>
    <t>Assorted Size Codes:</t>
  </si>
  <si>
    <t>U466109</t>
  </si>
  <si>
    <t>B600262</t>
  </si>
  <si>
    <t xml:space="preserve">P </t>
  </si>
  <si>
    <t>28/29/30/31/32/33/34/35/36</t>
  </si>
  <si>
    <t>Lime</t>
  </si>
  <si>
    <t>U466110</t>
  </si>
  <si>
    <t>B600263</t>
  </si>
  <si>
    <t>Q</t>
  </si>
  <si>
    <t>10/11/12/13/14/15/16/17/18</t>
  </si>
  <si>
    <t>Pink</t>
  </si>
  <si>
    <t>Pcs:      1-- 1-- 2-- 3-- 3--   2--  2--  1--    1</t>
  </si>
  <si>
    <t xml:space="preserve">One Blister Poly =16pcs as per ratio will put one Plastic hanger clip. </t>
  </si>
  <si>
    <t>U466103</t>
  </si>
  <si>
    <t>B600260</t>
  </si>
  <si>
    <t>J</t>
  </si>
  <si>
    <t>01/02/03/04</t>
  </si>
  <si>
    <t>Ivory</t>
  </si>
  <si>
    <t>Pcs:      1--2--5--7</t>
  </si>
  <si>
    <t xml:space="preserve">One Blister Poly =15pcs as per ratio will put one Plastic hanger clip. </t>
  </si>
  <si>
    <t>U466104</t>
  </si>
  <si>
    <t>B600261</t>
  </si>
  <si>
    <t>K</t>
  </si>
  <si>
    <t>1.68 KG</t>
  </si>
  <si>
    <t>05/06/07/08/09</t>
  </si>
  <si>
    <t>Pcs:        6--4--3--2--2</t>
  </si>
  <si>
    <t>17-11-2016</t>
  </si>
  <si>
    <t>Container#</t>
  </si>
  <si>
    <t>Blister:</t>
  </si>
  <si>
    <t>1-205</t>
  </si>
  <si>
    <t>PONU8099929</t>
  </si>
  <si>
    <t>PONU8070545</t>
  </si>
  <si>
    <t>1-490</t>
  </si>
  <si>
    <t>WHFU5000281</t>
  </si>
  <si>
    <t>MSKU8763730</t>
  </si>
  <si>
    <t>491-775</t>
  </si>
  <si>
    <t>776-824</t>
  </si>
  <si>
    <t>APMU8068509</t>
  </si>
  <si>
    <t>1-500</t>
  </si>
  <si>
    <t>501-1000</t>
  </si>
  <si>
    <t>PONU8098882</t>
  </si>
  <si>
    <t>1-367</t>
  </si>
  <si>
    <t>WFHU5000281</t>
  </si>
  <si>
    <t>206-324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</si>
</sst>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[$-409]dddd\,\ mmmm\ dd\,\ yyyy"/>
    <numFmt numFmtId="188" formatCode="[$-409]h:mm:ss\ AM/PM"/>
    <numFmt numFmtId="189" formatCode="0.00;[Red]0.00"/>
    <numFmt numFmtId="190" formatCode="0.000;[Red]0.00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\8\-\1\2"/>
    <numFmt numFmtId="197" formatCode="\1\2\-\1\8"/>
    <numFmt numFmtId="198" formatCode="\6\-\1\2"/>
    <numFmt numFmtId="199" formatCode="\1\8\-\2\4"/>
    <numFmt numFmtId="200" formatCode="\9\-\1\2"/>
    <numFmt numFmtId="201" formatCode="0.0%"/>
    <numFmt numFmtId="202" formatCode="\1\-\100"/>
    <numFmt numFmtId="203" formatCode="\1\-\90"/>
    <numFmt numFmtId="204" formatCode="m/d"/>
    <numFmt numFmtId="205" formatCode="[$USD]\ #,##0.00"/>
    <numFmt numFmtId="206" formatCode="&quot;$&quot;#,##0.00"/>
    <numFmt numFmtId="207" formatCode="&quot; 1 ...of... &quot;\ General"/>
    <numFmt numFmtId="208" formatCode="General&quot; kg&quot;"/>
    <numFmt numFmtId="209" formatCode="&quot; 1  of  &quot;\ General"/>
    <numFmt numFmtId="210" formatCode="[$-409]d\-mmm\-yy;@"/>
    <numFmt numFmtId="211" formatCode="&quot;$&quot;#,##0.00;[Red]&quot;$&quot;#,##0.00"/>
    <numFmt numFmtId="212" formatCode="&quot; 1  to  &quot;\ General"/>
    <numFmt numFmtId="213" formatCode="[$-409]d\-mmm;@"/>
    <numFmt numFmtId="214" formatCode="mm/dd/yy;@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宋体"/>
      <family val="0"/>
    </font>
    <font>
      <sz val="10"/>
      <name val="Tahoma"/>
      <family val="2"/>
    </font>
    <font>
      <b/>
      <sz val="20"/>
      <name val="Arial Rounded MT Bold"/>
      <family val="2"/>
    </font>
    <font>
      <sz val="10"/>
      <name val="Bodoni MT Black"/>
      <family val="1"/>
    </font>
    <font>
      <u val="single"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8"/>
      <name val="Arial Black"/>
      <family val="2"/>
    </font>
    <font>
      <b/>
      <sz val="11"/>
      <color indexed="8"/>
      <name val="Arial Black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Black"/>
      <family val="2"/>
    </font>
    <font>
      <b/>
      <sz val="13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 Black"/>
      <family val="2"/>
    </font>
    <font>
      <b/>
      <sz val="13"/>
      <color theme="1"/>
      <name val="Calibri"/>
      <family val="2"/>
    </font>
    <font>
      <b/>
      <sz val="9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>
      <alignment vertical="center"/>
      <protection/>
    </xf>
  </cellStyleXfs>
  <cellXfs count="1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43" fillId="0" borderId="15" xfId="57" applyFont="1" applyBorder="1" applyAlignment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/>
    </xf>
    <xf numFmtId="14" fontId="43" fillId="0" borderId="15" xfId="57" applyNumberFormat="1" applyFont="1" applyBorder="1" applyAlignment="1" quotePrefix="1">
      <alignment horizontal="center" vertical="center"/>
      <protection/>
    </xf>
    <xf numFmtId="0" fontId="4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45" fillId="0" borderId="15" xfId="57" applyFont="1" applyBorder="1" applyAlignment="1">
      <alignment vertical="center"/>
      <protection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0" fillId="0" borderId="15" xfId="0" applyFont="1" applyBorder="1" applyAlignment="1">
      <alignment/>
    </xf>
    <xf numFmtId="2" fontId="46" fillId="0" borderId="15" xfId="0" applyNumberFormat="1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7" fillId="0" borderId="15" xfId="0" applyFont="1" applyBorder="1" applyAlignment="1">
      <alignment horizontal="left" vertical="center"/>
    </xf>
    <xf numFmtId="212" fontId="47" fillId="0" borderId="15" xfId="0" applyNumberFormat="1" applyFont="1" applyBorder="1" applyAlignment="1">
      <alignment horizontal="left" vertical="center"/>
    </xf>
    <xf numFmtId="0" fontId="46" fillId="0" borderId="15" xfId="0" applyFont="1" applyBorder="1" applyAlignment="1">
      <alignment vertical="center"/>
    </xf>
    <xf numFmtId="0" fontId="45" fillId="0" borderId="0" xfId="57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46" fillId="0" borderId="1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48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8" fillId="0" borderId="15" xfId="0" applyFont="1" applyFill="1" applyBorder="1" applyAlignment="1">
      <alignment/>
    </xf>
    <xf numFmtId="0" fontId="28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31" fillId="0" borderId="27" xfId="0" applyFont="1" applyBorder="1" applyAlignment="1">
      <alignment horizontal="center"/>
    </xf>
    <xf numFmtId="203" fontId="0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1" fillId="0" borderId="30" xfId="0" applyFont="1" applyBorder="1" applyAlignment="1">
      <alignment horizontal="center"/>
    </xf>
    <xf numFmtId="203" fontId="0" fillId="0" borderId="31" xfId="0" applyNumberFormat="1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1" xfId="0" applyFont="1" applyBorder="1" applyAlignment="1">
      <alignment/>
    </xf>
    <xf numFmtId="0" fontId="32" fillId="0" borderId="33" xfId="0" applyFont="1" applyBorder="1" applyAlignment="1">
      <alignment horizontal="center"/>
    </xf>
    <xf numFmtId="0" fontId="32" fillId="0" borderId="33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9" xfId="0" applyFont="1" applyBorder="1" applyAlignment="1">
      <alignment horizontal="center" vertical="top"/>
    </xf>
    <xf numFmtId="0" fontId="0" fillId="0" borderId="29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2" fillId="0" borderId="35" xfId="0" applyFont="1" applyBorder="1" applyAlignment="1">
      <alignment/>
    </xf>
    <xf numFmtId="0" fontId="32" fillId="0" borderId="17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0" fillId="0" borderId="36" xfId="0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right"/>
    </xf>
    <xf numFmtId="2" fontId="0" fillId="0" borderId="36" xfId="0" applyNumberFormat="1" applyFont="1" applyBorder="1" applyAlignment="1">
      <alignment/>
    </xf>
    <xf numFmtId="191" fontId="0" fillId="0" borderId="36" xfId="0" applyNumberFormat="1" applyFont="1" applyBorder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19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6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0" fontId="30" fillId="0" borderId="0" xfId="0" applyFont="1" applyBorder="1" applyAlignment="1">
      <alignment/>
    </xf>
    <xf numFmtId="0" fontId="0" fillId="0" borderId="36" xfId="0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32" fillId="0" borderId="39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9" fillId="0" borderId="38" xfId="0" applyFont="1" applyBorder="1" applyAlignment="1">
      <alignment horizontal="center" vertical="top"/>
    </xf>
    <xf numFmtId="0" fontId="49" fillId="0" borderId="36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3" fillId="0" borderId="15" xfId="57" applyFont="1" applyBorder="1">
      <alignment/>
      <protection/>
    </xf>
    <xf numFmtId="0" fontId="30" fillId="0" borderId="0" xfId="0" applyFont="1" applyAlignment="1">
      <alignment horizontal="center" vertical="center"/>
    </xf>
    <xf numFmtId="0" fontId="29" fillId="0" borderId="15" xfId="57" applyFont="1" applyBorder="1">
      <alignment/>
      <protection/>
    </xf>
    <xf numFmtId="49" fontId="0" fillId="0" borderId="0" xfId="0" applyNumberFormat="1" applyFont="1" applyBorder="1" applyAlignment="1">
      <alignment/>
    </xf>
    <xf numFmtId="0" fontId="43" fillId="0" borderId="15" xfId="0" applyFont="1" applyBorder="1" applyAlignment="1">
      <alignment horizontal="center"/>
    </xf>
    <xf numFmtId="0" fontId="46" fillId="0" borderId="16" xfId="0" applyFont="1" applyBorder="1" applyAlignment="1">
      <alignment/>
    </xf>
    <xf numFmtId="0" fontId="50" fillId="0" borderId="0" xfId="57" applyFont="1" applyBorder="1" applyAlignment="1">
      <alignment vertical="center"/>
      <protection/>
    </xf>
    <xf numFmtId="0" fontId="47" fillId="0" borderId="0" xfId="57" applyFont="1" applyBorder="1" applyAlignment="1">
      <alignment vertical="center"/>
      <protection/>
    </xf>
    <xf numFmtId="0" fontId="51" fillId="0" borderId="0" xfId="0" applyFont="1" applyBorder="1" applyAlignment="1">
      <alignment/>
    </xf>
    <xf numFmtId="0" fontId="52" fillId="0" borderId="0" xfId="57" applyFont="1" applyBorder="1" applyAlignment="1">
      <alignment vertical="center"/>
      <protection/>
    </xf>
    <xf numFmtId="0" fontId="45" fillId="0" borderId="0" xfId="57" applyFont="1" applyBorder="1" applyAlignment="1">
      <alignment horizontal="left"/>
      <protection/>
    </xf>
    <xf numFmtId="0" fontId="46" fillId="0" borderId="14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2" fontId="0" fillId="0" borderId="15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8" fillId="0" borderId="15" xfId="0" applyFont="1" applyBorder="1" applyAlignment="1">
      <alignment horizontal="right"/>
    </xf>
    <xf numFmtId="0" fontId="28" fillId="0" borderId="0" xfId="0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一般_MY-08-02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5"/>
  <sheetViews>
    <sheetView tabSelected="1" view="pageLayout" zoomScale="90" zoomScaleSheetLayoutView="90" zoomScalePageLayoutView="90" workbookViewId="0" topLeftCell="A4">
      <selection activeCell="B60" sqref="B60"/>
    </sheetView>
  </sheetViews>
  <sheetFormatPr defaultColWidth="8.8515625" defaultRowHeight="12.75"/>
  <cols>
    <col min="1" max="1" width="20.140625" style="0" customWidth="1"/>
    <col min="2" max="2" width="22.8515625" style="0" customWidth="1"/>
    <col min="3" max="3" width="10.8515625" style="0" customWidth="1"/>
    <col min="4" max="4" width="11.140625" style="0" customWidth="1"/>
    <col min="5" max="5" width="10.140625" style="0" customWidth="1"/>
    <col min="6" max="6" width="12.00390625" style="0" customWidth="1"/>
    <col min="7" max="7" width="11.00390625" style="0" customWidth="1"/>
    <col min="8" max="8" width="10.7109375" style="0" customWidth="1"/>
    <col min="9" max="10" width="6.140625" style="0" customWidth="1"/>
    <col min="11" max="11" width="5.421875" style="0" customWidth="1"/>
    <col min="12" max="12" width="10.140625" style="0" customWidth="1"/>
    <col min="13" max="13" width="8.00390625" style="0" customWidth="1"/>
    <col min="14" max="14" width="10.140625" style="0" customWidth="1"/>
    <col min="15" max="15" width="8.28125" style="0" customWidth="1"/>
    <col min="16" max="16" width="9.28125" style="0" customWidth="1"/>
    <col min="17" max="17" width="11.140625" style="0" customWidth="1"/>
    <col min="18" max="18" width="9.7109375" style="0" customWidth="1"/>
  </cols>
  <sheetData>
    <row r="1" spans="1:18" ht="26.25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  <c r="P1" s="21"/>
      <c r="Q1" s="21"/>
      <c r="R1" s="21"/>
    </row>
    <row r="2" spans="1:18" ht="12.75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23"/>
      <c r="Q2" s="23"/>
      <c r="R2" s="23"/>
    </row>
    <row r="3" spans="1:18" ht="12.75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  <c r="P3" s="23"/>
      <c r="Q3" s="23"/>
      <c r="R3" s="23"/>
    </row>
    <row r="4" spans="1:18" ht="12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23"/>
      <c r="Q4" s="23"/>
      <c r="R4" s="23"/>
    </row>
    <row r="5" spans="1:18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25"/>
      <c r="Q5" s="25"/>
      <c r="R5" s="25"/>
    </row>
    <row r="6" spans="1:18" ht="12.75">
      <c r="A6" s="30"/>
      <c r="B6" s="31"/>
      <c r="C6" s="18"/>
      <c r="D6" s="18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7"/>
      <c r="Q6" s="7"/>
      <c r="R6" s="7"/>
    </row>
    <row r="7" spans="1:18" ht="20.25">
      <c r="A7" s="187" t="s">
        <v>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  <c r="P7" s="32"/>
      <c r="Q7" s="32"/>
      <c r="R7" s="32"/>
    </row>
    <row r="8" spans="1:18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25" t="s">
        <v>3</v>
      </c>
      <c r="M8" s="25"/>
      <c r="N8" s="25"/>
      <c r="O8" s="8"/>
      <c r="Q8" s="23"/>
      <c r="R8" s="23"/>
    </row>
    <row r="9" spans="1:17" ht="12.75">
      <c r="A9" s="33" t="s">
        <v>4</v>
      </c>
      <c r="B9" s="18" t="e">
        <f>#REF!</f>
        <v>#REF!</v>
      </c>
      <c r="C9" s="34" t="s">
        <v>5</v>
      </c>
      <c r="D9" s="166" t="s">
        <v>88</v>
      </c>
      <c r="E9" s="18" t="s">
        <v>56</v>
      </c>
      <c r="F9" t="e">
        <f>#REF!</f>
        <v>#REF!</v>
      </c>
      <c r="G9" s="18" t="s">
        <v>57</v>
      </c>
      <c r="H9" s="161">
        <v>42712</v>
      </c>
      <c r="I9" s="18"/>
      <c r="J9" s="18"/>
      <c r="K9" s="35"/>
      <c r="L9" s="35"/>
      <c r="M9" s="18"/>
      <c r="N9" s="18"/>
      <c r="O9" s="36"/>
      <c r="P9" s="35"/>
      <c r="Q9" s="35" t="s">
        <v>6</v>
      </c>
    </row>
    <row r="10" spans="1:15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</row>
    <row r="11" spans="1:15" ht="12.75">
      <c r="A11" s="190" t="s">
        <v>7</v>
      </c>
      <c r="B11" s="191"/>
      <c r="C11" s="7" t="s">
        <v>8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1:15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18" ht="12.75">
      <c r="A13" s="175" t="s">
        <v>9</v>
      </c>
      <c r="B13" s="176"/>
      <c r="C13" s="37" t="s">
        <v>10</v>
      </c>
      <c r="D13" s="38"/>
      <c r="E13" s="39"/>
      <c r="F13" s="40"/>
      <c r="G13" s="2"/>
      <c r="H13" s="2"/>
      <c r="I13" s="2"/>
      <c r="J13" s="2"/>
      <c r="K13" s="2"/>
      <c r="L13" s="2"/>
      <c r="M13" s="41" t="s">
        <v>11</v>
      </c>
      <c r="N13" s="42" t="s">
        <v>12</v>
      </c>
      <c r="O13" s="43" t="s">
        <v>13</v>
      </c>
      <c r="P13" s="12"/>
      <c r="Q13" s="7"/>
      <c r="R13" s="7"/>
    </row>
    <row r="14" spans="1:18" ht="15">
      <c r="A14" s="44" t="s">
        <v>14</v>
      </c>
      <c r="B14" s="167" t="s">
        <v>15</v>
      </c>
      <c r="C14" s="11"/>
      <c r="D14" s="7"/>
      <c r="E14" s="7"/>
      <c r="F14" s="13"/>
      <c r="G14" s="7"/>
      <c r="H14" s="7"/>
      <c r="I14" s="7"/>
      <c r="J14" s="7"/>
      <c r="K14" s="7"/>
      <c r="L14" s="7"/>
      <c r="M14" s="45" t="s">
        <v>16</v>
      </c>
      <c r="N14" s="45" t="s">
        <v>17</v>
      </c>
      <c r="O14" s="46" t="s">
        <v>18</v>
      </c>
      <c r="P14" s="10"/>
      <c r="Q14" s="10"/>
      <c r="R14" s="7"/>
    </row>
    <row r="15" spans="1:18" ht="20.25">
      <c r="A15" s="47" t="s">
        <v>19</v>
      </c>
      <c r="B15" s="168"/>
      <c r="C15" s="165" t="s">
        <v>58</v>
      </c>
      <c r="D15" s="18"/>
      <c r="E15" s="7"/>
      <c r="F15" s="8"/>
      <c r="G15" s="7"/>
      <c r="H15" s="7"/>
      <c r="I15" s="7"/>
      <c r="J15" s="7"/>
      <c r="K15" s="7"/>
      <c r="L15" s="7"/>
      <c r="M15" s="42"/>
      <c r="N15" s="42"/>
      <c r="O15" s="42"/>
      <c r="P15" s="7"/>
      <c r="Q15" s="7"/>
      <c r="R15" s="7"/>
    </row>
    <row r="16" spans="1:18" ht="18.75">
      <c r="A16" s="48">
        <v>94307</v>
      </c>
      <c r="B16" s="168"/>
      <c r="C16" s="16" t="s">
        <v>20</v>
      </c>
      <c r="D16" s="7"/>
      <c r="E16" s="18" t="s">
        <v>59</v>
      </c>
      <c r="F16" s="7"/>
      <c r="G16" s="6"/>
      <c r="H16" s="7"/>
      <c r="I16" s="7"/>
      <c r="J16" s="7"/>
      <c r="K16" s="7"/>
      <c r="L16" s="7"/>
      <c r="M16" s="45" t="s">
        <v>21</v>
      </c>
      <c r="N16" s="49">
        <f>M34</f>
        <v>14008</v>
      </c>
      <c r="O16" s="49">
        <f>N34</f>
        <v>824</v>
      </c>
      <c r="P16" s="10"/>
      <c r="Q16" s="50"/>
      <c r="R16" s="50"/>
    </row>
    <row r="17" spans="1:18" ht="27.75" customHeight="1">
      <c r="A17" s="51" t="str">
        <f>E18</f>
        <v>B600262</v>
      </c>
      <c r="B17" s="169" t="s">
        <v>22</v>
      </c>
      <c r="C17" s="52" t="s">
        <v>23</v>
      </c>
      <c r="D17" s="53" t="s">
        <v>24</v>
      </c>
      <c r="E17" s="54" t="s">
        <v>60</v>
      </c>
      <c r="F17" s="164" t="s">
        <v>61</v>
      </c>
      <c r="G17" s="6"/>
      <c r="H17" s="7"/>
      <c r="I17" s="7"/>
      <c r="J17" s="7"/>
      <c r="K17" s="7"/>
      <c r="L17" s="7"/>
      <c r="M17" s="7"/>
      <c r="N17" s="7"/>
      <c r="O17" s="8"/>
      <c r="P17" s="7"/>
      <c r="Q17" s="7"/>
      <c r="R17" s="7"/>
    </row>
    <row r="18" spans="1:18" ht="12.75">
      <c r="A18" s="55" t="s">
        <v>25</v>
      </c>
      <c r="B18" s="170" t="s">
        <v>26</v>
      </c>
      <c r="C18" s="56" t="s">
        <v>63</v>
      </c>
      <c r="D18" s="57">
        <v>94307</v>
      </c>
      <c r="E18" s="57" t="s">
        <v>64</v>
      </c>
      <c r="F18" s="162" t="s">
        <v>65</v>
      </c>
      <c r="G18" s="58"/>
      <c r="H18" s="7"/>
      <c r="I18" s="7"/>
      <c r="J18" s="7"/>
      <c r="K18" s="7"/>
      <c r="L18" s="7"/>
      <c r="M18" s="7"/>
      <c r="N18" s="7"/>
      <c r="O18" s="8"/>
      <c r="P18" s="7"/>
      <c r="Q18" s="7"/>
      <c r="R18" s="7"/>
    </row>
    <row r="19" spans="1:18" ht="17.25">
      <c r="A19" s="59">
        <v>1.62</v>
      </c>
      <c r="B19" s="171" t="s">
        <v>62</v>
      </c>
      <c r="C19" s="56"/>
      <c r="D19" s="10"/>
      <c r="E19" s="57"/>
      <c r="F19" s="60"/>
      <c r="G19" s="61"/>
      <c r="H19" s="61"/>
      <c r="I19" s="62"/>
      <c r="J19" s="62"/>
      <c r="K19" s="62"/>
      <c r="L19" s="62"/>
      <c r="M19" s="7"/>
      <c r="N19" s="7"/>
      <c r="O19" s="8"/>
      <c r="P19" s="7"/>
      <c r="Q19" s="7"/>
      <c r="R19" s="7"/>
    </row>
    <row r="20" spans="1:18" ht="17.25">
      <c r="A20" s="59"/>
      <c r="B20" s="171" t="s">
        <v>66</v>
      </c>
      <c r="C20" s="56"/>
      <c r="D20" s="10"/>
      <c r="E20" s="57"/>
      <c r="F20" s="60"/>
      <c r="G20" s="61"/>
      <c r="H20" s="61"/>
      <c r="I20" s="62"/>
      <c r="J20" s="62"/>
      <c r="K20" s="62"/>
      <c r="L20" s="62"/>
      <c r="M20" s="7"/>
      <c r="N20" s="7"/>
      <c r="O20" s="8"/>
      <c r="P20" s="7"/>
      <c r="Q20" s="7"/>
      <c r="R20" s="7"/>
    </row>
    <row r="21" spans="1:18" ht="12.75">
      <c r="A21" s="63" t="s">
        <v>27</v>
      </c>
      <c r="B21" s="172" t="s">
        <v>28</v>
      </c>
      <c r="C21" s="11"/>
      <c r="D21" s="61"/>
      <c r="E21" s="61"/>
      <c r="F21" s="13"/>
      <c r="G21" s="61"/>
      <c r="H21" s="61"/>
      <c r="I21" s="62"/>
      <c r="J21" s="62"/>
      <c r="K21" s="62"/>
      <c r="L21" s="62"/>
      <c r="M21" s="7"/>
      <c r="N21" s="7"/>
      <c r="O21" s="8"/>
      <c r="P21" s="7"/>
      <c r="Q21" s="7"/>
      <c r="R21" s="7"/>
    </row>
    <row r="22" spans="1:18" ht="12.75">
      <c r="A22" s="64">
        <f>O16</f>
        <v>824</v>
      </c>
      <c r="B22" s="173" t="s">
        <v>67</v>
      </c>
      <c r="C22" s="11"/>
      <c r="D22" s="10"/>
      <c r="E22" s="61"/>
      <c r="F22" s="13"/>
      <c r="G22" s="10"/>
      <c r="H22" s="61"/>
      <c r="I22" s="62"/>
      <c r="J22" s="62"/>
      <c r="K22" s="62"/>
      <c r="L22" s="62"/>
      <c r="M22" s="7"/>
      <c r="N22" s="7"/>
      <c r="O22" s="8"/>
      <c r="P22" s="7"/>
      <c r="Q22" s="7"/>
      <c r="R22" s="7"/>
    </row>
    <row r="23" spans="1:18" ht="12.75">
      <c r="A23" s="65"/>
      <c r="B23" s="172" t="s">
        <v>29</v>
      </c>
      <c r="C23" s="66"/>
      <c r="D23" s="10"/>
      <c r="E23" s="61"/>
      <c r="F23" s="13"/>
      <c r="G23" s="10"/>
      <c r="H23" s="61"/>
      <c r="I23" s="62"/>
      <c r="J23" s="62"/>
      <c r="K23" s="62"/>
      <c r="L23" s="62"/>
      <c r="M23" s="7"/>
      <c r="N23" s="7"/>
      <c r="O23" s="8"/>
      <c r="P23" s="7"/>
      <c r="Q23" s="7"/>
      <c r="R23" s="7"/>
    </row>
    <row r="24" spans="1:18" ht="12.75">
      <c r="A24" s="65" t="s">
        <v>30</v>
      </c>
      <c r="B24" s="168" t="s">
        <v>54</v>
      </c>
      <c r="C24" s="11"/>
      <c r="D24" s="10"/>
      <c r="E24" s="61"/>
      <c r="F24" s="13"/>
      <c r="G24" s="10"/>
      <c r="H24" s="61"/>
      <c r="I24" s="67"/>
      <c r="J24" s="67"/>
      <c r="K24" s="67"/>
      <c r="L24" s="67"/>
      <c r="M24" s="7"/>
      <c r="N24" s="7"/>
      <c r="O24" s="8"/>
      <c r="P24" s="10"/>
      <c r="Q24" s="50"/>
      <c r="R24" s="50"/>
    </row>
    <row r="25" spans="1:18" ht="12.75">
      <c r="A25" s="68"/>
      <c r="B25" s="174" t="s">
        <v>55</v>
      </c>
      <c r="C25" s="69"/>
      <c r="D25" s="70"/>
      <c r="E25" s="71"/>
      <c r="F25" s="72"/>
      <c r="G25" s="10"/>
      <c r="H25" s="61"/>
      <c r="I25" s="73"/>
      <c r="J25" s="73"/>
      <c r="K25" s="73"/>
      <c r="L25" s="73"/>
      <c r="M25" s="4"/>
      <c r="N25" s="4"/>
      <c r="O25" s="5"/>
      <c r="P25" s="10"/>
      <c r="Q25" s="10"/>
      <c r="R25" s="10"/>
    </row>
    <row r="26" spans="1:18" ht="12.75">
      <c r="A26" s="74"/>
      <c r="B26" s="12"/>
      <c r="C26" s="12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17"/>
      <c r="P26" s="7"/>
      <c r="Q26" s="7"/>
      <c r="R26" s="7"/>
    </row>
    <row r="27" spans="1:18" ht="13.5" thickBot="1">
      <c r="A27" s="75"/>
      <c r="B27" s="12"/>
      <c r="C27" s="12"/>
      <c r="D27" s="76" t="s">
        <v>6</v>
      </c>
      <c r="E27" s="10" t="s">
        <v>6</v>
      </c>
      <c r="F27" s="77" t="s">
        <v>6</v>
      </c>
      <c r="G27" s="77"/>
      <c r="H27" s="10" t="s">
        <v>6</v>
      </c>
      <c r="I27" s="10"/>
      <c r="J27" s="10"/>
      <c r="K27" s="10"/>
      <c r="L27" s="10"/>
      <c r="M27" s="7"/>
      <c r="N27" s="7"/>
      <c r="O27" s="5"/>
      <c r="P27" s="7"/>
      <c r="Q27" s="7"/>
      <c r="R27" s="7"/>
    </row>
    <row r="28" spans="1:18" ht="13.5" thickBot="1">
      <c r="A28" s="78" t="s">
        <v>32</v>
      </c>
      <c r="B28" s="79"/>
      <c r="C28" s="177" t="s">
        <v>33</v>
      </c>
      <c r="D28" s="177"/>
      <c r="E28" s="177"/>
      <c r="F28" s="177"/>
      <c r="G28" s="177"/>
      <c r="H28" s="177"/>
      <c r="I28" s="177"/>
      <c r="J28" s="177"/>
      <c r="K28" s="178"/>
      <c r="L28" s="80"/>
      <c r="M28" s="81" t="s">
        <v>34</v>
      </c>
      <c r="N28" s="81"/>
      <c r="O28" s="82"/>
      <c r="P28" s="7"/>
      <c r="Q28" s="83"/>
      <c r="R28" s="84"/>
    </row>
    <row r="29" spans="1:18" ht="13.5" thickBot="1">
      <c r="A29" s="85"/>
      <c r="B29" s="79" t="s">
        <v>35</v>
      </c>
      <c r="C29" s="86">
        <v>4</v>
      </c>
      <c r="D29" s="86">
        <v>6</v>
      </c>
      <c r="E29" s="87">
        <v>8</v>
      </c>
      <c r="F29" s="86">
        <v>10</v>
      </c>
      <c r="G29" s="86">
        <v>12</v>
      </c>
      <c r="H29" s="86">
        <v>14</v>
      </c>
      <c r="I29" s="86">
        <v>16</v>
      </c>
      <c r="J29" s="88">
        <v>18</v>
      </c>
      <c r="K29" s="150">
        <v>20</v>
      </c>
      <c r="L29" s="151"/>
      <c r="M29" s="86" t="s">
        <v>0</v>
      </c>
      <c r="N29" s="89"/>
      <c r="O29" s="22"/>
      <c r="P29" s="10"/>
      <c r="Q29" s="10"/>
      <c r="R29" s="10"/>
    </row>
    <row r="30" spans="1:18" ht="12.75">
      <c r="A30" s="90" t="s">
        <v>67</v>
      </c>
      <c r="B30" s="91" t="s">
        <v>36</v>
      </c>
      <c r="C30" s="92">
        <v>1</v>
      </c>
      <c r="D30" s="92">
        <v>1</v>
      </c>
      <c r="E30" s="93">
        <v>2</v>
      </c>
      <c r="F30" s="94">
        <v>3</v>
      </c>
      <c r="G30" s="94">
        <v>3</v>
      </c>
      <c r="H30" s="94">
        <v>3</v>
      </c>
      <c r="I30" s="94">
        <v>2</v>
      </c>
      <c r="J30" s="95">
        <v>1</v>
      </c>
      <c r="K30" s="152">
        <v>1</v>
      </c>
      <c r="L30" s="153"/>
      <c r="M30" s="92"/>
      <c r="N30" s="92"/>
      <c r="O30" s="97"/>
      <c r="P30" s="10"/>
      <c r="Q30" s="10"/>
      <c r="R30" s="10"/>
    </row>
    <row r="31" spans="1:18" ht="15.75" thickBot="1">
      <c r="A31" s="98"/>
      <c r="B31" s="99" t="s">
        <v>37</v>
      </c>
      <c r="C31" s="100">
        <f>O16*C30</f>
        <v>824</v>
      </c>
      <c r="D31" s="100">
        <f>O16*D30</f>
        <v>824</v>
      </c>
      <c r="E31" s="100">
        <f>O16*E30</f>
        <v>1648</v>
      </c>
      <c r="F31" s="100">
        <f>O16*F30</f>
        <v>2472</v>
      </c>
      <c r="G31" s="100">
        <f>O16*G30</f>
        <v>2472</v>
      </c>
      <c r="H31" s="100">
        <f>O16*H30</f>
        <v>2472</v>
      </c>
      <c r="I31" s="100">
        <f>O16*I30</f>
        <v>1648</v>
      </c>
      <c r="J31" s="100">
        <f>O16*J30</f>
        <v>824</v>
      </c>
      <c r="K31" s="100">
        <f>O16*K30</f>
        <v>824</v>
      </c>
      <c r="L31" s="154"/>
      <c r="M31" s="103">
        <v>14008</v>
      </c>
      <c r="N31" s="104"/>
      <c r="O31" s="97"/>
      <c r="P31" s="10"/>
      <c r="Q31" s="10"/>
      <c r="R31" s="10"/>
    </row>
    <row r="32" spans="1:18" ht="13.5" thickBot="1">
      <c r="A32" s="105"/>
      <c r="B32" s="91"/>
      <c r="C32" s="106"/>
      <c r="D32" s="106"/>
      <c r="E32" s="107"/>
      <c r="F32" s="108"/>
      <c r="G32" s="108"/>
      <c r="H32" s="108"/>
      <c r="I32" s="108"/>
      <c r="J32" s="109"/>
      <c r="K32" s="155"/>
      <c r="L32" s="156"/>
      <c r="M32" s="110"/>
      <c r="N32" s="106"/>
      <c r="O32" s="97"/>
      <c r="P32" s="7"/>
      <c r="Q32" s="10"/>
      <c r="R32" s="10"/>
    </row>
    <row r="33" spans="1:18" ht="13.5" thickBot="1">
      <c r="A33" s="105"/>
      <c r="B33" s="91"/>
      <c r="C33" s="106"/>
      <c r="D33" s="106"/>
      <c r="E33" s="107"/>
      <c r="F33" s="108"/>
      <c r="G33" s="108"/>
      <c r="H33" s="108"/>
      <c r="I33" s="108"/>
      <c r="J33" s="109"/>
      <c r="K33" s="155"/>
      <c r="L33" s="157" t="s">
        <v>38</v>
      </c>
      <c r="M33" s="111" t="s">
        <v>17</v>
      </c>
      <c r="N33" s="112" t="s">
        <v>39</v>
      </c>
      <c r="O33" s="97"/>
      <c r="P33" s="7"/>
      <c r="Q33" s="10"/>
      <c r="R33" s="10"/>
    </row>
    <row r="34" spans="1:18" ht="12.75">
      <c r="A34" s="105"/>
      <c r="B34" s="91" t="s">
        <v>40</v>
      </c>
      <c r="C34" s="92">
        <f aca="true" t="shared" si="0" ref="C34:K34">C30</f>
        <v>1</v>
      </c>
      <c r="D34" s="92">
        <f t="shared" si="0"/>
        <v>1</v>
      </c>
      <c r="E34" s="92">
        <f t="shared" si="0"/>
        <v>2</v>
      </c>
      <c r="F34" s="94">
        <f t="shared" si="0"/>
        <v>3</v>
      </c>
      <c r="G34" s="113">
        <f t="shared" si="0"/>
        <v>3</v>
      </c>
      <c r="H34" s="113">
        <f t="shared" si="0"/>
        <v>3</v>
      </c>
      <c r="I34" s="113">
        <f t="shared" si="0"/>
        <v>2</v>
      </c>
      <c r="J34" s="113">
        <f t="shared" si="0"/>
        <v>1</v>
      </c>
      <c r="K34" s="113">
        <f t="shared" si="0"/>
        <v>1</v>
      </c>
      <c r="L34" s="158">
        <v>17</v>
      </c>
      <c r="M34" s="116">
        <f>M31</f>
        <v>14008</v>
      </c>
      <c r="N34" s="106">
        <f>M34/L34</f>
        <v>824</v>
      </c>
      <c r="O34" s="97"/>
      <c r="P34" s="10"/>
      <c r="Q34" s="10"/>
      <c r="R34" s="10"/>
    </row>
    <row r="35" spans="1:18" ht="12.75">
      <c r="A35" s="117"/>
      <c r="B35" s="91"/>
      <c r="C35" s="113"/>
      <c r="D35" s="113"/>
      <c r="E35" s="114"/>
      <c r="F35" s="113"/>
      <c r="G35" s="113"/>
      <c r="H35" s="113"/>
      <c r="I35" s="113"/>
      <c r="J35" s="114"/>
      <c r="K35" s="159"/>
      <c r="L35" s="158"/>
      <c r="M35" s="116"/>
      <c r="N35" s="116"/>
      <c r="O35" s="118"/>
      <c r="P35" s="10"/>
      <c r="Q35" s="10"/>
      <c r="R35" s="10"/>
    </row>
    <row r="36" spans="1:18" ht="15.75" thickBot="1">
      <c r="A36" s="119" t="s">
        <v>41</v>
      </c>
      <c r="B36" s="102"/>
      <c r="C36" s="100"/>
      <c r="D36" s="101"/>
      <c r="E36" s="101"/>
      <c r="F36" s="101"/>
      <c r="G36" s="101"/>
      <c r="H36" s="101"/>
      <c r="I36" s="101"/>
      <c r="J36" s="101"/>
      <c r="K36" s="160"/>
      <c r="L36" s="154"/>
      <c r="M36" s="103">
        <f>SUM(M34:M35)</f>
        <v>14008</v>
      </c>
      <c r="N36" s="103">
        <f>SUM(N34:N35)</f>
        <v>824</v>
      </c>
      <c r="O36" s="120"/>
      <c r="P36" s="121"/>
      <c r="Q36" s="121"/>
      <c r="R36" s="122"/>
    </row>
    <row r="37" spans="1:18" ht="12.75">
      <c r="A37" s="6"/>
      <c r="B37" s="25"/>
      <c r="C37" s="7"/>
      <c r="D37" s="7"/>
      <c r="E37" s="7"/>
      <c r="F37" s="7" t="s">
        <v>6</v>
      </c>
      <c r="G37" s="7"/>
      <c r="H37" s="7"/>
      <c r="I37" s="7"/>
      <c r="J37" s="7"/>
      <c r="K37" s="7"/>
      <c r="L37" s="7"/>
      <c r="M37" s="7"/>
      <c r="N37" s="7"/>
      <c r="O37" s="17"/>
      <c r="P37" s="7"/>
      <c r="Q37" s="7"/>
      <c r="R37" s="7"/>
    </row>
    <row r="38" spans="1:18" ht="12.75">
      <c r="A38" s="6"/>
      <c r="B38" s="123" t="s">
        <v>42</v>
      </c>
      <c r="C38" s="7"/>
      <c r="D38" s="7"/>
      <c r="E38" s="7"/>
      <c r="F38" s="7"/>
      <c r="G38" s="7" t="s">
        <v>89</v>
      </c>
      <c r="H38" s="7" t="s">
        <v>96</v>
      </c>
      <c r="I38" s="7"/>
      <c r="J38" s="7" t="s">
        <v>90</v>
      </c>
      <c r="K38" s="7"/>
      <c r="L38" s="7" t="s">
        <v>94</v>
      </c>
      <c r="M38" s="7"/>
      <c r="N38" s="7"/>
      <c r="O38" s="8"/>
      <c r="P38" s="7"/>
      <c r="Q38" s="7"/>
      <c r="R38" s="7"/>
    </row>
    <row r="39" spans="1:18" ht="12.75">
      <c r="A39" s="6"/>
      <c r="B39" s="123" t="s">
        <v>43</v>
      </c>
      <c r="C39" s="7"/>
      <c r="D39" s="7"/>
      <c r="E39" s="7"/>
      <c r="F39" s="7"/>
      <c r="G39" s="7" t="s">
        <v>89</v>
      </c>
      <c r="H39" s="7" t="s">
        <v>95</v>
      </c>
      <c r="I39" s="7"/>
      <c r="J39" s="7" t="s">
        <v>90</v>
      </c>
      <c r="K39" s="7"/>
      <c r="L39" s="7" t="s">
        <v>97</v>
      </c>
      <c r="M39" s="7"/>
      <c r="N39" s="7"/>
      <c r="O39" s="8"/>
      <c r="P39" s="7"/>
      <c r="Q39" s="7"/>
      <c r="R39" s="7"/>
    </row>
    <row r="40" spans="1:18" ht="12.75">
      <c r="A40" s="6"/>
      <c r="B40" s="61" t="s">
        <v>44</v>
      </c>
      <c r="C40" s="7"/>
      <c r="D40" s="124">
        <f>N36</f>
        <v>824</v>
      </c>
      <c r="E40" s="7"/>
      <c r="F40" s="7"/>
      <c r="G40" s="7" t="s">
        <v>89</v>
      </c>
      <c r="H40" s="7" t="s">
        <v>93</v>
      </c>
      <c r="I40" s="7"/>
      <c r="J40" s="7" t="s">
        <v>90</v>
      </c>
      <c r="K40" s="7"/>
      <c r="L40" s="7" t="s">
        <v>98</v>
      </c>
      <c r="M40" s="7"/>
      <c r="N40" s="7"/>
      <c r="O40" s="8"/>
      <c r="P40" s="7"/>
      <c r="Q40" s="7"/>
      <c r="R40" s="7"/>
    </row>
    <row r="41" spans="1:18" ht="12.75">
      <c r="A41" s="6"/>
      <c r="B41" s="2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7"/>
      <c r="Q41" s="7"/>
      <c r="R41" s="7"/>
    </row>
    <row r="42" spans="1:18" ht="12.75">
      <c r="A42" s="6"/>
      <c r="B42" s="35" t="s">
        <v>45</v>
      </c>
      <c r="C42" s="67"/>
      <c r="D42" s="125">
        <v>1.62</v>
      </c>
      <c r="E42" s="67"/>
      <c r="F42" s="7"/>
      <c r="G42" s="7"/>
      <c r="H42" s="7"/>
      <c r="I42" s="7"/>
      <c r="J42" s="7"/>
      <c r="K42" s="7"/>
      <c r="L42" s="7"/>
      <c r="M42" s="7"/>
      <c r="N42" s="7"/>
      <c r="O42" s="8"/>
      <c r="P42" s="7"/>
      <c r="Q42" s="7"/>
      <c r="R42" s="7"/>
    </row>
    <row r="43" spans="1:18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7"/>
      <c r="Q43" s="7"/>
      <c r="R43" s="7"/>
    </row>
    <row r="44" spans="1:18" ht="12.75">
      <c r="A44" s="6"/>
      <c r="B44" s="18" t="s">
        <v>46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  <c r="P44" s="7"/>
      <c r="Q44" s="7"/>
      <c r="R44" s="7"/>
    </row>
    <row r="45" spans="1:18" ht="12.75">
      <c r="A45" s="3"/>
      <c r="B45" s="4"/>
      <c r="C45" s="4"/>
      <c r="D45" s="15"/>
      <c r="E45" s="4"/>
      <c r="F45" s="4"/>
      <c r="G45" s="4"/>
      <c r="H45" s="4"/>
      <c r="I45" s="4"/>
      <c r="J45" s="4"/>
      <c r="K45" s="4"/>
      <c r="L45" s="4"/>
      <c r="M45" s="4"/>
      <c r="N45" s="4"/>
      <c r="O45" s="5"/>
      <c r="P45" s="7"/>
      <c r="Q45" s="7"/>
      <c r="R45" s="7"/>
    </row>
    <row r="46" spans="1:18" ht="12.75">
      <c r="A46" s="126"/>
      <c r="B46" s="127"/>
      <c r="C46" s="4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40"/>
      <c r="P46" s="7"/>
      <c r="Q46" s="7"/>
      <c r="R46" s="7"/>
    </row>
    <row r="47" spans="1:18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7"/>
      <c r="Q47" s="7"/>
      <c r="R47" s="7"/>
    </row>
    <row r="48" spans="1:18" ht="51">
      <c r="A48" s="6"/>
      <c r="B48" s="7"/>
      <c r="C48" s="128" t="s">
        <v>39</v>
      </c>
      <c r="D48" s="129" t="s">
        <v>47</v>
      </c>
      <c r="E48" s="129" t="s">
        <v>48</v>
      </c>
      <c r="F48" s="129" t="s">
        <v>49</v>
      </c>
      <c r="G48" s="129" t="s">
        <v>50</v>
      </c>
      <c r="H48" s="130"/>
      <c r="I48" s="130"/>
      <c r="J48" s="130"/>
      <c r="K48" s="130"/>
      <c r="L48" s="131"/>
      <c r="M48" s="131"/>
      <c r="N48" s="7"/>
      <c r="O48" s="8"/>
      <c r="P48" s="7"/>
      <c r="Q48" s="7"/>
      <c r="R48" s="7"/>
    </row>
    <row r="49" spans="1:18" ht="12.75">
      <c r="A49" s="6"/>
      <c r="B49" s="7"/>
      <c r="C49" s="132">
        <f>N36</f>
        <v>824</v>
      </c>
      <c r="D49" s="133">
        <v>1.05</v>
      </c>
      <c r="E49" s="133">
        <f>D42</f>
        <v>1.62</v>
      </c>
      <c r="F49" s="133">
        <f>D49*C49</f>
        <v>865.2</v>
      </c>
      <c r="G49" s="134">
        <f>C49*E49</f>
        <v>1334.88</v>
      </c>
      <c r="H49" s="134"/>
      <c r="I49" s="134"/>
      <c r="J49" s="134"/>
      <c r="K49" s="134"/>
      <c r="L49" s="135"/>
      <c r="M49" s="135"/>
      <c r="N49" s="18"/>
      <c r="O49" s="19"/>
      <c r="P49" s="57"/>
      <c r="Q49" s="7"/>
      <c r="R49" s="7"/>
    </row>
    <row r="50" spans="1:18" ht="12.75">
      <c r="A50" s="6"/>
      <c r="B50" s="7"/>
      <c r="C50" s="132"/>
      <c r="D50" s="136"/>
      <c r="E50" s="136"/>
      <c r="F50" s="134"/>
      <c r="G50" s="135"/>
      <c r="H50" s="134"/>
      <c r="I50" s="134"/>
      <c r="J50" s="134"/>
      <c r="K50" s="134"/>
      <c r="L50" s="135"/>
      <c r="M50" s="135"/>
      <c r="N50" s="18"/>
      <c r="O50" s="19"/>
      <c r="P50" s="137"/>
      <c r="Q50" s="7"/>
      <c r="R50" s="7"/>
    </row>
    <row r="51" spans="1:18" ht="12.75">
      <c r="A51" s="6"/>
      <c r="B51" s="7"/>
      <c r="C51" s="132"/>
      <c r="D51" s="136"/>
      <c r="E51" s="136"/>
      <c r="F51" s="134"/>
      <c r="G51" s="135"/>
      <c r="H51" s="134"/>
      <c r="I51" s="134"/>
      <c r="J51" s="134"/>
      <c r="K51" s="134"/>
      <c r="L51" s="135"/>
      <c r="M51" s="135"/>
      <c r="N51" s="18"/>
      <c r="O51" s="19"/>
      <c r="P51" s="137"/>
      <c r="Q51" s="7"/>
      <c r="R51" s="7"/>
    </row>
    <row r="52" spans="1:18" ht="12.75">
      <c r="A52" s="6"/>
      <c r="B52" s="7"/>
      <c r="C52" s="10"/>
      <c r="D52" s="138"/>
      <c r="E52" s="138"/>
      <c r="F52" s="139"/>
      <c r="G52" s="140"/>
      <c r="H52" s="139"/>
      <c r="I52" s="139"/>
      <c r="J52" s="139"/>
      <c r="K52" s="139"/>
      <c r="L52" s="140"/>
      <c r="M52" s="140"/>
      <c r="N52" s="18"/>
      <c r="O52" s="19"/>
      <c r="P52" s="137"/>
      <c r="Q52" s="7"/>
      <c r="R52" s="7"/>
    </row>
    <row r="53" spans="1:18" ht="12.75">
      <c r="A53" s="6"/>
      <c r="B53" s="7"/>
      <c r="C53" s="20" t="s">
        <v>51</v>
      </c>
      <c r="D53" s="20"/>
      <c r="E53" s="141"/>
      <c r="F53" s="141"/>
      <c r="G53" s="141"/>
      <c r="H53" s="20"/>
      <c r="I53" s="20"/>
      <c r="J53" s="20"/>
      <c r="K53" s="20"/>
      <c r="M53" s="142" t="s">
        <v>52</v>
      </c>
      <c r="N53" s="143">
        <f>106*80*N36/1000000</f>
        <v>6.98752</v>
      </c>
      <c r="O53" s="144" t="s">
        <v>1</v>
      </c>
      <c r="P53" s="179"/>
      <c r="Q53" s="180"/>
      <c r="R53" s="7"/>
    </row>
    <row r="54" spans="1:17" ht="12.75">
      <c r="A54" s="6"/>
      <c r="B54" s="7"/>
      <c r="C54" s="10"/>
      <c r="D54" s="138"/>
      <c r="E54" s="138"/>
      <c r="F54" s="139"/>
      <c r="G54" s="140"/>
      <c r="H54" s="139"/>
      <c r="I54" s="139"/>
      <c r="J54" s="139"/>
      <c r="K54" s="139"/>
      <c r="L54" s="140"/>
      <c r="M54" s="140"/>
      <c r="N54" s="7"/>
      <c r="O54" s="8"/>
      <c r="P54" s="7"/>
      <c r="Q54" s="7" t="s">
        <v>6</v>
      </c>
    </row>
    <row r="55" spans="1:17" ht="12.75">
      <c r="A55" s="6"/>
      <c r="B55" s="7"/>
      <c r="C55" s="10"/>
      <c r="D55" s="10"/>
      <c r="E55" s="138"/>
      <c r="F55" s="138"/>
      <c r="G55" s="138"/>
      <c r="H55" s="139"/>
      <c r="I55" s="139"/>
      <c r="J55" s="139"/>
      <c r="K55" s="139"/>
      <c r="L55" s="140"/>
      <c r="M55" s="140"/>
      <c r="N55" s="7"/>
      <c r="O55" s="8"/>
      <c r="P55" s="7"/>
      <c r="Q55" s="7"/>
    </row>
    <row r="56" spans="1:17" ht="12.75">
      <c r="A56" s="6"/>
      <c r="B56" s="7"/>
      <c r="C56" s="50"/>
      <c r="D56" s="10"/>
      <c r="E56" s="138"/>
      <c r="F56" s="138"/>
      <c r="G56" s="138"/>
      <c r="H56" s="145"/>
      <c r="I56" s="145"/>
      <c r="J56" s="145"/>
      <c r="K56" s="145"/>
      <c r="L56" s="143"/>
      <c r="M56" s="143"/>
      <c r="N56" s="7"/>
      <c r="O56" s="8"/>
      <c r="P56" s="7"/>
      <c r="Q56" s="7"/>
    </row>
    <row r="57" spans="1:17" ht="12.75">
      <c r="A57" s="6"/>
      <c r="B57" s="7"/>
      <c r="C57" s="7"/>
      <c r="D57" s="18"/>
      <c r="E57" s="18"/>
      <c r="F57" s="146"/>
      <c r="G57" s="146"/>
      <c r="H57" s="145"/>
      <c r="I57" s="145"/>
      <c r="J57" s="145"/>
      <c r="K57" s="145"/>
      <c r="L57" s="145"/>
      <c r="M57" s="18"/>
      <c r="N57" s="18"/>
      <c r="O57" s="19"/>
      <c r="P57" s="179"/>
      <c r="Q57" s="180"/>
    </row>
    <row r="58" spans="1:17" ht="12.75">
      <c r="A58" s="6"/>
      <c r="B58" s="7"/>
      <c r="C58" s="20"/>
      <c r="D58" s="20"/>
      <c r="E58" s="141"/>
      <c r="F58" s="141"/>
      <c r="G58" s="141"/>
      <c r="H58" s="20"/>
      <c r="I58" s="20"/>
      <c r="J58" s="20"/>
      <c r="K58" s="20"/>
      <c r="L58" s="20"/>
      <c r="M58" s="142"/>
      <c r="N58" s="143"/>
      <c r="O58" s="19"/>
      <c r="P58" s="179"/>
      <c r="Q58" s="180"/>
    </row>
    <row r="59" spans="1:17" ht="12.75">
      <c r="A59" s="6"/>
      <c r="B59" s="7"/>
      <c r="C59" s="7"/>
      <c r="D59" s="18"/>
      <c r="E59" s="18"/>
      <c r="F59" s="141"/>
      <c r="G59" s="141"/>
      <c r="H59" s="20"/>
      <c r="I59" s="20"/>
      <c r="J59" s="20"/>
      <c r="K59" s="20"/>
      <c r="L59" s="20"/>
      <c r="M59" s="142"/>
      <c r="N59" s="143"/>
      <c r="O59" s="19"/>
      <c r="P59" s="179"/>
      <c r="Q59" s="180"/>
    </row>
    <row r="60" spans="1:15" ht="12.75">
      <c r="A60" s="58"/>
      <c r="B60" s="7"/>
      <c r="C60" s="7"/>
      <c r="D60" s="7"/>
      <c r="E60" s="7"/>
      <c r="F60" s="7"/>
      <c r="G60" s="7"/>
      <c r="H60" s="7"/>
      <c r="I60" s="7"/>
      <c r="J60" s="7"/>
      <c r="K60" s="7"/>
      <c r="L60" s="142"/>
      <c r="M60" s="142"/>
      <c r="N60" s="147"/>
      <c r="O60" s="19"/>
    </row>
    <row r="61" spans="1:15" ht="12.75">
      <c r="A61" s="14"/>
      <c r="B61" s="1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</row>
    <row r="62" spans="1:12" ht="12.75">
      <c r="A62" s="6"/>
      <c r="B62" s="7"/>
      <c r="C62" s="7"/>
      <c r="D62" s="7"/>
      <c r="E62" s="7"/>
      <c r="H62" s="148"/>
      <c r="I62" s="148"/>
      <c r="J62" s="148"/>
      <c r="K62" s="148"/>
      <c r="L62" s="148"/>
    </row>
    <row r="63" spans="1:12" ht="12.75">
      <c r="A63" s="58"/>
      <c r="B63" s="149"/>
      <c r="C63" s="149"/>
      <c r="D63" s="149"/>
      <c r="E63" s="7"/>
      <c r="H63" s="148"/>
      <c r="I63" s="148"/>
      <c r="J63" s="148"/>
      <c r="K63" s="148"/>
      <c r="L63" s="148"/>
    </row>
    <row r="64" spans="1:5" ht="12.75">
      <c r="A64" s="9"/>
      <c r="B64" s="10"/>
      <c r="C64" s="10"/>
      <c r="D64" s="61"/>
      <c r="E64" s="61"/>
    </row>
    <row r="65" spans="1:5" ht="12.75">
      <c r="A65" s="9"/>
      <c r="B65" s="10"/>
      <c r="C65" s="10"/>
      <c r="D65" s="61"/>
      <c r="E65" s="61"/>
    </row>
  </sheetData>
  <sheetProtection/>
  <mergeCells count="11">
    <mergeCell ref="A1:O1"/>
    <mergeCell ref="A2:O2"/>
    <mergeCell ref="A3:O3"/>
    <mergeCell ref="A7:O7"/>
    <mergeCell ref="A11:B11"/>
    <mergeCell ref="A13:B13"/>
    <mergeCell ref="C28:K28"/>
    <mergeCell ref="P53:Q53"/>
    <mergeCell ref="P57:Q57"/>
    <mergeCell ref="P58:Q58"/>
    <mergeCell ref="P59:Q59"/>
  </mergeCells>
  <printOptions/>
  <pageMargins left="0.25" right="0.25" top="1" bottom="1" header="0.3" footer="0.3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65"/>
  <sheetViews>
    <sheetView view="pageLayout" zoomScale="90" zoomScaleSheetLayoutView="90" zoomScalePageLayoutView="90" workbookViewId="0" topLeftCell="A22">
      <selection activeCell="P25" sqref="P25"/>
    </sheetView>
  </sheetViews>
  <sheetFormatPr defaultColWidth="8.8515625" defaultRowHeight="12.75"/>
  <cols>
    <col min="1" max="1" width="20.140625" style="0" customWidth="1"/>
    <col min="2" max="2" width="22.8515625" style="0" customWidth="1"/>
    <col min="3" max="3" width="10.8515625" style="0" customWidth="1"/>
    <col min="4" max="4" width="11.140625" style="0" customWidth="1"/>
    <col min="5" max="5" width="13.28125" style="0" customWidth="1"/>
    <col min="6" max="6" width="10.140625" style="0" customWidth="1"/>
    <col min="7" max="7" width="11.00390625" style="0" customWidth="1"/>
    <col min="8" max="8" width="10.8515625" style="0" customWidth="1"/>
    <col min="9" max="10" width="6.140625" style="0" customWidth="1"/>
    <col min="11" max="11" width="5.421875" style="0" customWidth="1"/>
    <col min="12" max="12" width="10.140625" style="0" customWidth="1"/>
    <col min="13" max="13" width="8.421875" style="0" customWidth="1"/>
    <col min="14" max="14" width="10.140625" style="0" customWidth="1"/>
    <col min="15" max="15" width="8.28125" style="0" customWidth="1"/>
    <col min="16" max="16" width="9.28125" style="0" customWidth="1"/>
    <col min="17" max="17" width="11.140625" style="0" customWidth="1"/>
    <col min="18" max="18" width="9.7109375" style="0" customWidth="1"/>
  </cols>
  <sheetData>
    <row r="1" spans="1:18" ht="26.25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  <c r="P1" s="21"/>
      <c r="Q1" s="21"/>
      <c r="R1" s="21"/>
    </row>
    <row r="2" spans="1:18" ht="12.75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23"/>
      <c r="Q2" s="23"/>
      <c r="R2" s="23"/>
    </row>
    <row r="3" spans="1:18" ht="12.75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  <c r="P3" s="23"/>
      <c r="Q3" s="23"/>
      <c r="R3" s="23"/>
    </row>
    <row r="4" spans="1:18" ht="12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23"/>
      <c r="Q4" s="23"/>
      <c r="R4" s="23"/>
    </row>
    <row r="5" spans="1:18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25"/>
      <c r="Q5" s="25"/>
      <c r="R5" s="25"/>
    </row>
    <row r="6" spans="1:18" ht="12.75">
      <c r="A6" s="30"/>
      <c r="B6" s="31"/>
      <c r="C6" s="18"/>
      <c r="D6" s="18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7"/>
      <c r="Q6" s="7"/>
      <c r="R6" s="7"/>
    </row>
    <row r="7" spans="1:18" ht="20.25">
      <c r="A7" s="187" t="s">
        <v>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  <c r="P7" s="32"/>
      <c r="Q7" s="32"/>
      <c r="R7" s="32"/>
    </row>
    <row r="8" spans="1:18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25" t="s">
        <v>3</v>
      </c>
      <c r="M8" s="25"/>
      <c r="N8" s="25"/>
      <c r="O8" s="8"/>
      <c r="Q8" s="23"/>
      <c r="R8" s="23"/>
    </row>
    <row r="9" spans="1:17" ht="12.75">
      <c r="A9" s="33" t="s">
        <v>4</v>
      </c>
      <c r="B9" s="18" t="e">
        <f>#REF!</f>
        <v>#REF!</v>
      </c>
      <c r="C9" s="34" t="s">
        <v>5</v>
      </c>
      <c r="D9" s="166" t="s">
        <v>88</v>
      </c>
      <c r="E9" s="18" t="s">
        <v>56</v>
      </c>
      <c r="F9" t="e">
        <f>#REF!</f>
        <v>#REF!</v>
      </c>
      <c r="G9" s="18" t="s">
        <v>57</v>
      </c>
      <c r="H9" s="161">
        <v>42712</v>
      </c>
      <c r="I9" s="18"/>
      <c r="J9" s="18"/>
      <c r="K9" s="35"/>
      <c r="L9" s="35"/>
      <c r="M9" s="18"/>
      <c r="N9" s="18"/>
      <c r="O9" s="36"/>
      <c r="P9" s="35"/>
      <c r="Q9" s="35" t="s">
        <v>6</v>
      </c>
    </row>
    <row r="10" spans="1:15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</row>
    <row r="11" spans="1:15" ht="12.75">
      <c r="A11" s="190" t="s">
        <v>7</v>
      </c>
      <c r="B11" s="191"/>
      <c r="C11" s="7" t="s">
        <v>8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1:15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18" ht="12.75">
      <c r="A13" s="175" t="s">
        <v>9</v>
      </c>
      <c r="B13" s="176"/>
      <c r="C13" s="37" t="s">
        <v>10</v>
      </c>
      <c r="D13" s="38"/>
      <c r="E13" s="39"/>
      <c r="F13" s="40"/>
      <c r="G13" s="2"/>
      <c r="H13" s="2"/>
      <c r="I13" s="2"/>
      <c r="J13" s="2"/>
      <c r="K13" s="2"/>
      <c r="L13" s="2"/>
      <c r="M13" s="41" t="s">
        <v>11</v>
      </c>
      <c r="N13" s="42" t="s">
        <v>12</v>
      </c>
      <c r="O13" s="43" t="s">
        <v>13</v>
      </c>
      <c r="P13" s="12"/>
      <c r="Q13" s="7"/>
      <c r="R13" s="7"/>
    </row>
    <row r="14" spans="1:18" ht="15">
      <c r="A14" s="44" t="s">
        <v>14</v>
      </c>
      <c r="B14" s="167" t="s">
        <v>15</v>
      </c>
      <c r="C14" s="11"/>
      <c r="D14" s="7"/>
      <c r="E14" s="7"/>
      <c r="F14" s="13"/>
      <c r="G14" s="7"/>
      <c r="H14" s="7"/>
      <c r="I14" s="7"/>
      <c r="J14" s="7"/>
      <c r="K14" s="7"/>
      <c r="L14" s="7"/>
      <c r="M14" s="45" t="s">
        <v>16</v>
      </c>
      <c r="N14" s="45" t="s">
        <v>17</v>
      </c>
      <c r="O14" s="46" t="s">
        <v>18</v>
      </c>
      <c r="P14" s="10"/>
      <c r="Q14" s="10"/>
      <c r="R14" s="7"/>
    </row>
    <row r="15" spans="1:18" ht="20.25">
      <c r="A15" s="47" t="s">
        <v>19</v>
      </c>
      <c r="B15" s="168"/>
      <c r="C15" s="165" t="s">
        <v>58</v>
      </c>
      <c r="D15" s="18"/>
      <c r="E15" s="7"/>
      <c r="F15" s="8"/>
      <c r="G15" s="7"/>
      <c r="H15" s="7"/>
      <c r="I15" s="7"/>
      <c r="J15" s="7"/>
      <c r="K15" s="7"/>
      <c r="L15" s="7"/>
      <c r="M15" s="42"/>
      <c r="N15" s="42"/>
      <c r="O15" s="42"/>
      <c r="P15" s="7"/>
      <c r="Q15" s="7"/>
      <c r="R15" s="7"/>
    </row>
    <row r="16" spans="1:18" ht="18.75">
      <c r="A16" s="48">
        <v>94307</v>
      </c>
      <c r="B16" s="168"/>
      <c r="C16" s="16" t="s">
        <v>20</v>
      </c>
      <c r="D16" s="7"/>
      <c r="E16" s="18" t="s">
        <v>59</v>
      </c>
      <c r="F16" s="7"/>
      <c r="G16" s="6"/>
      <c r="H16" s="7"/>
      <c r="I16" s="7"/>
      <c r="J16" s="7"/>
      <c r="K16" s="7"/>
      <c r="L16" s="7"/>
      <c r="M16" s="45" t="s">
        <v>21</v>
      </c>
      <c r="N16" s="49">
        <f>M34</f>
        <v>16000</v>
      </c>
      <c r="O16" s="49">
        <f>N34</f>
        <v>1000</v>
      </c>
      <c r="P16" s="10"/>
      <c r="Q16" s="50"/>
      <c r="R16" s="50"/>
    </row>
    <row r="17" spans="1:18" ht="27.75" customHeight="1">
      <c r="A17" s="51" t="str">
        <f>E18</f>
        <v>B600263</v>
      </c>
      <c r="B17" s="169" t="s">
        <v>22</v>
      </c>
      <c r="C17" s="52" t="s">
        <v>23</v>
      </c>
      <c r="D17" s="53" t="s">
        <v>24</v>
      </c>
      <c r="E17" s="54" t="s">
        <v>60</v>
      </c>
      <c r="F17" s="164" t="s">
        <v>61</v>
      </c>
      <c r="G17" s="6"/>
      <c r="H17" s="7"/>
      <c r="I17" s="7"/>
      <c r="J17" s="7"/>
      <c r="K17" s="7"/>
      <c r="L17" s="7"/>
      <c r="M17" s="7"/>
      <c r="N17" s="7"/>
      <c r="O17" s="8"/>
      <c r="P17" s="7"/>
      <c r="Q17" s="7"/>
      <c r="R17" s="7"/>
    </row>
    <row r="18" spans="1:18" ht="12.75">
      <c r="A18" s="55" t="s">
        <v>25</v>
      </c>
      <c r="B18" s="170" t="s">
        <v>26</v>
      </c>
      <c r="C18" s="56" t="s">
        <v>68</v>
      </c>
      <c r="D18" s="57">
        <v>94307</v>
      </c>
      <c r="E18" s="57" t="s">
        <v>69</v>
      </c>
      <c r="F18" s="162" t="s">
        <v>70</v>
      </c>
      <c r="G18" s="58"/>
      <c r="H18" s="7"/>
      <c r="I18" s="7"/>
      <c r="J18" s="7"/>
      <c r="K18" s="7"/>
      <c r="L18" s="7"/>
      <c r="M18" s="7"/>
      <c r="N18" s="7"/>
      <c r="O18" s="8"/>
      <c r="P18" s="7"/>
      <c r="Q18" s="7"/>
      <c r="R18" s="7"/>
    </row>
    <row r="19" spans="1:18" ht="17.25">
      <c r="A19" s="59">
        <v>1.61</v>
      </c>
      <c r="B19" s="171" t="s">
        <v>62</v>
      </c>
      <c r="C19" s="56"/>
      <c r="D19" s="10"/>
      <c r="E19" s="57"/>
      <c r="F19" s="60"/>
      <c r="G19" s="61"/>
      <c r="H19" s="61"/>
      <c r="I19" s="62"/>
      <c r="J19" s="62"/>
      <c r="K19" s="62"/>
      <c r="L19" s="62"/>
      <c r="M19" s="7"/>
      <c r="N19" s="7"/>
      <c r="O19" s="8"/>
      <c r="P19" s="7"/>
      <c r="Q19" s="7"/>
      <c r="R19" s="7"/>
    </row>
    <row r="20" spans="1:18" ht="17.25">
      <c r="A20" s="59"/>
      <c r="B20" s="171" t="s">
        <v>71</v>
      </c>
      <c r="C20" s="56"/>
      <c r="D20" s="10"/>
      <c r="E20" s="57"/>
      <c r="F20" s="60"/>
      <c r="G20" s="61"/>
      <c r="H20" s="61"/>
      <c r="I20" s="62"/>
      <c r="J20" s="62"/>
      <c r="K20" s="62"/>
      <c r="L20" s="62"/>
      <c r="M20" s="7"/>
      <c r="N20" s="7"/>
      <c r="O20" s="8"/>
      <c r="P20" s="7"/>
      <c r="Q20" s="7"/>
      <c r="R20" s="7"/>
    </row>
    <row r="21" spans="1:18" ht="12.75">
      <c r="A21" s="63" t="s">
        <v>27</v>
      </c>
      <c r="B21" s="172" t="s">
        <v>28</v>
      </c>
      <c r="C21" s="11"/>
      <c r="D21" s="61"/>
      <c r="E21" s="61"/>
      <c r="F21" s="13"/>
      <c r="G21" s="61"/>
      <c r="H21" s="61"/>
      <c r="I21" s="62"/>
      <c r="J21" s="62"/>
      <c r="K21" s="62"/>
      <c r="L21" s="62"/>
      <c r="M21" s="7"/>
      <c r="N21" s="7"/>
      <c r="O21" s="8"/>
      <c r="P21" s="7"/>
      <c r="Q21" s="7"/>
      <c r="R21" s="7"/>
    </row>
    <row r="22" spans="1:18" ht="12.75">
      <c r="A22" s="64">
        <f>O16</f>
        <v>1000</v>
      </c>
      <c r="B22" s="173" t="s">
        <v>72</v>
      </c>
      <c r="C22" s="11"/>
      <c r="D22" s="10"/>
      <c r="E22" s="61"/>
      <c r="F22" s="13"/>
      <c r="G22" s="10"/>
      <c r="H22" s="61"/>
      <c r="I22" s="62"/>
      <c r="J22" s="62"/>
      <c r="K22" s="62"/>
      <c r="L22" s="62"/>
      <c r="M22" s="7"/>
      <c r="N22" s="7"/>
      <c r="O22" s="8"/>
      <c r="P22" s="7"/>
      <c r="Q22" s="7"/>
      <c r="R22" s="7"/>
    </row>
    <row r="23" spans="1:18" ht="12.75">
      <c r="A23" s="65"/>
      <c r="B23" s="172" t="s">
        <v>29</v>
      </c>
      <c r="C23" s="66"/>
      <c r="D23" s="10"/>
      <c r="E23" s="61"/>
      <c r="F23" s="13"/>
      <c r="G23" s="10"/>
      <c r="H23" s="61"/>
      <c r="I23" s="62"/>
      <c r="J23" s="62"/>
      <c r="K23" s="62"/>
      <c r="L23" s="62"/>
      <c r="M23" s="7"/>
      <c r="N23" s="7"/>
      <c r="O23" s="8"/>
      <c r="P23" s="7"/>
      <c r="Q23" s="7"/>
      <c r="R23" s="7"/>
    </row>
    <row r="24" spans="1:18" ht="12.75">
      <c r="A24" s="65" t="s">
        <v>30</v>
      </c>
      <c r="B24" s="168" t="s">
        <v>54</v>
      </c>
      <c r="C24" s="11"/>
      <c r="D24" s="10"/>
      <c r="E24" s="61"/>
      <c r="F24" s="13"/>
      <c r="G24" s="10"/>
      <c r="H24" s="61"/>
      <c r="I24" s="67"/>
      <c r="J24" s="67"/>
      <c r="K24" s="67"/>
      <c r="L24" s="67"/>
      <c r="M24" s="7"/>
      <c r="N24" s="7"/>
      <c r="O24" s="8"/>
      <c r="P24" s="10"/>
      <c r="Q24" s="50"/>
      <c r="R24" s="50"/>
    </row>
    <row r="25" spans="1:18" ht="12.75">
      <c r="A25" s="68"/>
      <c r="B25" s="174" t="s">
        <v>73</v>
      </c>
      <c r="C25" s="69"/>
      <c r="D25" s="70"/>
      <c r="E25" s="71"/>
      <c r="F25" s="72"/>
      <c r="G25" s="10"/>
      <c r="H25" s="61"/>
      <c r="I25" s="73"/>
      <c r="J25" s="73"/>
      <c r="K25" s="73"/>
      <c r="L25" s="73"/>
      <c r="M25" s="4"/>
      <c r="N25" s="4"/>
      <c r="O25" s="5"/>
      <c r="P25" s="10"/>
      <c r="Q25" s="10"/>
      <c r="R25" s="10"/>
    </row>
    <row r="26" spans="1:18" ht="12.75">
      <c r="A26" s="74"/>
      <c r="B26" s="12"/>
      <c r="C26" s="12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17"/>
      <c r="P26" s="7"/>
      <c r="Q26" s="7"/>
      <c r="R26" s="7"/>
    </row>
    <row r="27" spans="1:18" ht="13.5" thickBot="1">
      <c r="A27" s="75"/>
      <c r="B27" s="12"/>
      <c r="C27" s="12"/>
      <c r="D27" s="76" t="s">
        <v>6</v>
      </c>
      <c r="E27" s="10" t="s">
        <v>6</v>
      </c>
      <c r="F27" s="77" t="s">
        <v>6</v>
      </c>
      <c r="G27" s="77"/>
      <c r="H27" s="10" t="s">
        <v>6</v>
      </c>
      <c r="I27" s="10"/>
      <c r="J27" s="10"/>
      <c r="K27" s="10"/>
      <c r="L27" s="10"/>
      <c r="M27" s="7"/>
      <c r="N27" s="7"/>
      <c r="O27" s="5"/>
      <c r="P27" s="7"/>
      <c r="Q27" s="7"/>
      <c r="R27" s="7"/>
    </row>
    <row r="28" spans="1:18" ht="13.5" thickBot="1">
      <c r="A28" s="78" t="s">
        <v>32</v>
      </c>
      <c r="B28" s="79"/>
      <c r="C28" s="177" t="s">
        <v>33</v>
      </c>
      <c r="D28" s="177"/>
      <c r="E28" s="177"/>
      <c r="F28" s="177"/>
      <c r="G28" s="177"/>
      <c r="H28" s="177"/>
      <c r="I28" s="177"/>
      <c r="J28" s="177"/>
      <c r="K28" s="178"/>
      <c r="L28" s="80"/>
      <c r="M28" s="81" t="s">
        <v>34</v>
      </c>
      <c r="N28" s="81"/>
      <c r="O28" s="82"/>
      <c r="P28" s="7"/>
      <c r="Q28" s="83"/>
      <c r="R28" s="84"/>
    </row>
    <row r="29" spans="1:18" ht="13.5" thickBot="1">
      <c r="A29" s="85"/>
      <c r="B29" s="79" t="s">
        <v>35</v>
      </c>
      <c r="C29" s="86">
        <v>4</v>
      </c>
      <c r="D29" s="86">
        <v>6</v>
      </c>
      <c r="E29" s="87">
        <v>8</v>
      </c>
      <c r="F29" s="86">
        <v>10</v>
      </c>
      <c r="G29" s="86">
        <v>12</v>
      </c>
      <c r="H29" s="86">
        <v>14</v>
      </c>
      <c r="I29" s="86">
        <v>16</v>
      </c>
      <c r="J29" s="88">
        <v>18</v>
      </c>
      <c r="K29" s="150">
        <v>20</v>
      </c>
      <c r="L29" s="151"/>
      <c r="M29" s="86" t="s">
        <v>0</v>
      </c>
      <c r="N29" s="89"/>
      <c r="O29" s="22"/>
      <c r="P29" s="10"/>
      <c r="Q29" s="10"/>
      <c r="R29" s="10"/>
    </row>
    <row r="30" spans="1:18" ht="12.75">
      <c r="A30" s="90" t="s">
        <v>72</v>
      </c>
      <c r="B30" s="91" t="s">
        <v>36</v>
      </c>
      <c r="C30" s="92">
        <v>1</v>
      </c>
      <c r="D30" s="92">
        <v>1</v>
      </c>
      <c r="E30" s="93">
        <v>2</v>
      </c>
      <c r="F30" s="94">
        <v>3</v>
      </c>
      <c r="G30" s="94">
        <v>3</v>
      </c>
      <c r="H30" s="94">
        <v>2</v>
      </c>
      <c r="I30" s="94">
        <v>2</v>
      </c>
      <c r="J30" s="95">
        <v>1</v>
      </c>
      <c r="K30" s="152">
        <v>1</v>
      </c>
      <c r="L30" s="153"/>
      <c r="M30" s="92"/>
      <c r="N30" s="92"/>
      <c r="O30" s="97"/>
      <c r="P30" s="10"/>
      <c r="Q30" s="10"/>
      <c r="R30" s="10"/>
    </row>
    <row r="31" spans="1:18" ht="15.75" thickBot="1">
      <c r="A31" s="98"/>
      <c r="B31" s="99" t="s">
        <v>37</v>
      </c>
      <c r="C31" s="100">
        <f>O16*C30</f>
        <v>1000</v>
      </c>
      <c r="D31" s="100">
        <f>O16*D30</f>
        <v>1000</v>
      </c>
      <c r="E31" s="100">
        <f>O16*E30</f>
        <v>2000</v>
      </c>
      <c r="F31" s="100">
        <f>O16*F30</f>
        <v>3000</v>
      </c>
      <c r="G31" s="100">
        <f>O16*G30</f>
        <v>3000</v>
      </c>
      <c r="H31" s="100">
        <f>O16*H30</f>
        <v>2000</v>
      </c>
      <c r="I31" s="100">
        <f>O16*I30</f>
        <v>2000</v>
      </c>
      <c r="J31" s="100">
        <f>O16*J30</f>
        <v>1000</v>
      </c>
      <c r="K31" s="100">
        <f>O16*K30</f>
        <v>1000</v>
      </c>
      <c r="L31" s="154"/>
      <c r="M31" s="103">
        <v>16000</v>
      </c>
      <c r="N31" s="104"/>
      <c r="O31" s="97"/>
      <c r="P31" s="10"/>
      <c r="Q31" s="10"/>
      <c r="R31" s="10"/>
    </row>
    <row r="32" spans="1:18" ht="13.5" thickBot="1">
      <c r="A32" s="105"/>
      <c r="B32" s="91"/>
      <c r="C32" s="106"/>
      <c r="D32" s="106"/>
      <c r="E32" s="107"/>
      <c r="F32" s="108"/>
      <c r="G32" s="108"/>
      <c r="H32" s="108"/>
      <c r="I32" s="108"/>
      <c r="J32" s="109"/>
      <c r="K32" s="155"/>
      <c r="L32" s="156"/>
      <c r="M32" s="110"/>
      <c r="N32" s="106"/>
      <c r="O32" s="97"/>
      <c r="P32" s="7"/>
      <c r="Q32" s="10"/>
      <c r="R32" s="10"/>
    </row>
    <row r="33" spans="1:18" ht="13.5" thickBot="1">
      <c r="A33" s="105"/>
      <c r="B33" s="91"/>
      <c r="C33" s="106"/>
      <c r="D33" s="106"/>
      <c r="E33" s="107"/>
      <c r="F33" s="108"/>
      <c r="G33" s="108"/>
      <c r="H33" s="108"/>
      <c r="I33" s="108"/>
      <c r="J33" s="109"/>
      <c r="K33" s="155"/>
      <c r="L33" s="157" t="s">
        <v>38</v>
      </c>
      <c r="M33" s="111" t="s">
        <v>17</v>
      </c>
      <c r="N33" s="112" t="s">
        <v>39</v>
      </c>
      <c r="O33" s="97"/>
      <c r="P33" s="7"/>
      <c r="Q33" s="10"/>
      <c r="R33" s="10"/>
    </row>
    <row r="34" spans="1:18" ht="12.75">
      <c r="A34" s="105"/>
      <c r="B34" s="91" t="s">
        <v>40</v>
      </c>
      <c r="C34" s="92">
        <f aca="true" t="shared" si="0" ref="C34:K34">C30</f>
        <v>1</v>
      </c>
      <c r="D34" s="92">
        <f t="shared" si="0"/>
        <v>1</v>
      </c>
      <c r="E34" s="92">
        <f t="shared" si="0"/>
        <v>2</v>
      </c>
      <c r="F34" s="94">
        <f t="shared" si="0"/>
        <v>3</v>
      </c>
      <c r="G34" s="113">
        <f t="shared" si="0"/>
        <v>3</v>
      </c>
      <c r="H34" s="113">
        <f t="shared" si="0"/>
        <v>2</v>
      </c>
      <c r="I34" s="113">
        <f t="shared" si="0"/>
        <v>2</v>
      </c>
      <c r="J34" s="113">
        <f t="shared" si="0"/>
        <v>1</v>
      </c>
      <c r="K34" s="113">
        <f t="shared" si="0"/>
        <v>1</v>
      </c>
      <c r="L34" s="158">
        <v>16</v>
      </c>
      <c r="M34" s="116">
        <f>M31</f>
        <v>16000</v>
      </c>
      <c r="N34" s="106">
        <f>M34/L34</f>
        <v>1000</v>
      </c>
      <c r="O34" s="97"/>
      <c r="P34" s="10"/>
      <c r="Q34" s="10"/>
      <c r="R34" s="10"/>
    </row>
    <row r="35" spans="1:18" ht="12.75">
      <c r="A35" s="117"/>
      <c r="B35" s="91"/>
      <c r="C35" s="113"/>
      <c r="D35" s="113"/>
      <c r="E35" s="114"/>
      <c r="F35" s="113"/>
      <c r="G35" s="113"/>
      <c r="H35" s="113"/>
      <c r="I35" s="113"/>
      <c r="J35" s="114"/>
      <c r="K35" s="159"/>
      <c r="L35" s="158"/>
      <c r="M35" s="116"/>
      <c r="N35" s="116"/>
      <c r="O35" s="118"/>
      <c r="P35" s="10"/>
      <c r="Q35" s="10"/>
      <c r="R35" s="10"/>
    </row>
    <row r="36" spans="1:18" ht="15.75" thickBot="1">
      <c r="A36" s="119" t="s">
        <v>41</v>
      </c>
      <c r="B36" s="102"/>
      <c r="C36" s="100"/>
      <c r="D36" s="101"/>
      <c r="E36" s="101"/>
      <c r="F36" s="101"/>
      <c r="G36" s="101"/>
      <c r="H36" s="101"/>
      <c r="I36" s="101"/>
      <c r="J36" s="101"/>
      <c r="K36" s="160"/>
      <c r="L36" s="154"/>
      <c r="M36" s="103">
        <f>SUM(M34:M35)</f>
        <v>16000</v>
      </c>
      <c r="N36" s="103">
        <f>SUM(N34:N35)</f>
        <v>1000</v>
      </c>
      <c r="O36" s="120"/>
      <c r="P36" s="121"/>
      <c r="Q36" s="121"/>
      <c r="R36" s="122"/>
    </row>
    <row r="37" spans="1:18" ht="12.75">
      <c r="A37" s="6"/>
      <c r="B37" s="25"/>
      <c r="C37" s="7"/>
      <c r="D37" s="7"/>
      <c r="E37" s="7"/>
      <c r="F37" s="7" t="s">
        <v>6</v>
      </c>
      <c r="G37" s="7"/>
      <c r="H37" s="7"/>
      <c r="I37" s="7"/>
      <c r="J37" s="7"/>
      <c r="K37" s="7"/>
      <c r="L37" s="7"/>
      <c r="M37" s="7"/>
      <c r="N37" s="7"/>
      <c r="O37" s="17"/>
      <c r="P37" s="7"/>
      <c r="Q37" s="7"/>
      <c r="R37" s="7"/>
    </row>
    <row r="38" spans="1:18" ht="12.75">
      <c r="A38" s="6"/>
      <c r="B38" s="123" t="s">
        <v>42</v>
      </c>
      <c r="C38" s="7"/>
      <c r="D38" s="7"/>
      <c r="E38" s="7"/>
      <c r="F38" s="7"/>
      <c r="G38" s="7" t="s">
        <v>89</v>
      </c>
      <c r="H38" s="7" t="s">
        <v>99</v>
      </c>
      <c r="I38" s="7"/>
      <c r="J38" s="7" t="s">
        <v>90</v>
      </c>
      <c r="K38" s="7"/>
      <c r="L38" s="7" t="s">
        <v>100</v>
      </c>
      <c r="M38" s="7"/>
      <c r="N38" s="7"/>
      <c r="O38" s="8"/>
      <c r="P38" s="7"/>
      <c r="Q38" s="7"/>
      <c r="R38" s="7"/>
    </row>
    <row r="39" spans="1:18" ht="12.75">
      <c r="A39" s="6"/>
      <c r="B39" s="123" t="s">
        <v>74</v>
      </c>
      <c r="C39" s="7"/>
      <c r="D39" s="7"/>
      <c r="E39" s="7"/>
      <c r="F39" s="7"/>
      <c r="G39" s="7" t="s">
        <v>89</v>
      </c>
      <c r="H39" s="7" t="s">
        <v>102</v>
      </c>
      <c r="I39" s="7"/>
      <c r="J39" s="7" t="s">
        <v>90</v>
      </c>
      <c r="K39" s="7"/>
      <c r="L39" s="7" t="s">
        <v>101</v>
      </c>
      <c r="M39" s="7"/>
      <c r="N39" s="7"/>
      <c r="O39" s="8"/>
      <c r="P39" s="7"/>
      <c r="Q39" s="7"/>
      <c r="R39" s="7"/>
    </row>
    <row r="40" spans="1:18" ht="12.75">
      <c r="A40" s="6"/>
      <c r="B40" s="61" t="s">
        <v>44</v>
      </c>
      <c r="C40" s="7"/>
      <c r="D40" s="124">
        <f>N36</f>
        <v>1000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  <c r="P40" s="7"/>
      <c r="Q40" s="7"/>
      <c r="R40" s="7"/>
    </row>
    <row r="41" spans="1:18" ht="12.75">
      <c r="A41" s="6"/>
      <c r="B41" s="2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7"/>
      <c r="Q41" s="7"/>
      <c r="R41" s="7"/>
    </row>
    <row r="42" spans="1:18" ht="12.75">
      <c r="A42" s="6"/>
      <c r="B42" s="35" t="s">
        <v>45</v>
      </c>
      <c r="C42" s="67"/>
      <c r="D42" s="125">
        <v>1.61</v>
      </c>
      <c r="E42" s="67"/>
      <c r="F42" s="7"/>
      <c r="G42" s="7"/>
      <c r="H42" s="7"/>
      <c r="I42" s="7"/>
      <c r="J42" s="7"/>
      <c r="K42" s="7"/>
      <c r="L42" s="7"/>
      <c r="M42" s="7"/>
      <c r="N42" s="7"/>
      <c r="O42" s="8"/>
      <c r="P42" s="7"/>
      <c r="Q42" s="7"/>
      <c r="R42" s="7"/>
    </row>
    <row r="43" spans="1:18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7"/>
      <c r="Q43" s="7"/>
      <c r="R43" s="7"/>
    </row>
    <row r="44" spans="1:18" ht="12.75">
      <c r="A44" s="6"/>
      <c r="B44" s="18" t="s">
        <v>46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  <c r="P44" s="7"/>
      <c r="Q44" s="7"/>
      <c r="R44" s="7"/>
    </row>
    <row r="45" spans="1:18" ht="12.75">
      <c r="A45" s="3"/>
      <c r="B45" s="4"/>
      <c r="C45" s="4"/>
      <c r="D45" s="15"/>
      <c r="E45" s="4"/>
      <c r="F45" s="4"/>
      <c r="G45" s="4"/>
      <c r="H45" s="4"/>
      <c r="I45" s="4"/>
      <c r="J45" s="4"/>
      <c r="K45" s="4"/>
      <c r="L45" s="4"/>
      <c r="M45" s="4"/>
      <c r="N45" s="4"/>
      <c r="O45" s="5"/>
      <c r="P45" s="7"/>
      <c r="Q45" s="7"/>
      <c r="R45" s="7"/>
    </row>
    <row r="46" spans="1:18" ht="12.75">
      <c r="A46" s="126"/>
      <c r="B46" s="127"/>
      <c r="C46" s="4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40"/>
      <c r="P46" s="7"/>
      <c r="Q46" s="7"/>
      <c r="R46" s="7"/>
    </row>
    <row r="47" spans="1:18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7"/>
      <c r="Q47" s="7"/>
      <c r="R47" s="7"/>
    </row>
    <row r="48" spans="1:18" ht="51">
      <c r="A48" s="6"/>
      <c r="B48" s="7"/>
      <c r="C48" s="128" t="s">
        <v>39</v>
      </c>
      <c r="D48" s="129" t="s">
        <v>47</v>
      </c>
      <c r="E48" s="129" t="s">
        <v>48</v>
      </c>
      <c r="F48" s="129" t="s">
        <v>49</v>
      </c>
      <c r="G48" s="129" t="s">
        <v>50</v>
      </c>
      <c r="H48" s="130"/>
      <c r="I48" s="130"/>
      <c r="J48" s="130"/>
      <c r="K48" s="130"/>
      <c r="L48" s="131"/>
      <c r="M48" s="131"/>
      <c r="N48" s="7"/>
      <c r="O48" s="8"/>
      <c r="P48" s="7"/>
      <c r="Q48" s="7"/>
      <c r="R48" s="7"/>
    </row>
    <row r="49" spans="1:18" ht="12.75">
      <c r="A49" s="6"/>
      <c r="B49" s="7"/>
      <c r="C49" s="132">
        <f>N36</f>
        <v>1000</v>
      </c>
      <c r="D49" s="133">
        <v>1.05</v>
      </c>
      <c r="E49" s="133">
        <f>D42</f>
        <v>1.61</v>
      </c>
      <c r="F49" s="133">
        <f>D49*C49</f>
        <v>1050</v>
      </c>
      <c r="G49" s="134">
        <f>C49*E49</f>
        <v>1610</v>
      </c>
      <c r="H49" s="134"/>
      <c r="I49" s="134"/>
      <c r="J49" s="134"/>
      <c r="K49" s="134"/>
      <c r="L49" s="135"/>
      <c r="M49" s="135"/>
      <c r="N49" s="18"/>
      <c r="O49" s="19"/>
      <c r="P49" s="57"/>
      <c r="Q49" s="7"/>
      <c r="R49" s="7"/>
    </row>
    <row r="50" spans="1:18" ht="12.75">
      <c r="A50" s="6"/>
      <c r="B50" s="7"/>
      <c r="C50" s="132"/>
      <c r="D50" s="136"/>
      <c r="E50" s="136"/>
      <c r="F50" s="134"/>
      <c r="G50" s="135"/>
      <c r="H50" s="134"/>
      <c r="I50" s="134"/>
      <c r="J50" s="134"/>
      <c r="K50" s="134"/>
      <c r="L50" s="135"/>
      <c r="M50" s="135"/>
      <c r="N50" s="18"/>
      <c r="O50" s="19"/>
      <c r="P50" s="137"/>
      <c r="Q50" s="7"/>
      <c r="R50" s="7"/>
    </row>
    <row r="51" spans="1:18" ht="12.75">
      <c r="A51" s="6"/>
      <c r="B51" s="7"/>
      <c r="C51" s="132"/>
      <c r="D51" s="136"/>
      <c r="E51" s="136"/>
      <c r="F51" s="134"/>
      <c r="G51" s="135"/>
      <c r="H51" s="134"/>
      <c r="I51" s="134"/>
      <c r="J51" s="134"/>
      <c r="K51" s="134"/>
      <c r="L51" s="135"/>
      <c r="M51" s="135"/>
      <c r="N51" s="18"/>
      <c r="O51" s="19"/>
      <c r="P51" s="137"/>
      <c r="Q51" s="7"/>
      <c r="R51" s="7"/>
    </row>
    <row r="52" spans="1:18" ht="12.75">
      <c r="A52" s="6"/>
      <c r="B52" s="7"/>
      <c r="C52" s="10"/>
      <c r="D52" s="138"/>
      <c r="E52" s="138"/>
      <c r="F52" s="139"/>
      <c r="G52" s="140"/>
      <c r="H52" s="139"/>
      <c r="I52" s="139"/>
      <c r="J52" s="139"/>
      <c r="K52" s="139"/>
      <c r="L52" s="140"/>
      <c r="M52" s="140"/>
      <c r="N52" s="18"/>
      <c r="O52" s="19"/>
      <c r="P52" s="137"/>
      <c r="Q52" s="7"/>
      <c r="R52" s="7"/>
    </row>
    <row r="53" spans="1:18" ht="12.75">
      <c r="A53" s="6"/>
      <c r="B53" s="7"/>
      <c r="C53" s="20" t="s">
        <v>51</v>
      </c>
      <c r="D53" s="20"/>
      <c r="E53" s="141"/>
      <c r="F53" s="141"/>
      <c r="G53" s="141"/>
      <c r="H53" s="20"/>
      <c r="I53" s="20"/>
      <c r="J53" s="20"/>
      <c r="K53" s="20"/>
      <c r="M53" s="142" t="s">
        <v>52</v>
      </c>
      <c r="N53" s="143">
        <f>106*80*N36/1000000</f>
        <v>8.48</v>
      </c>
      <c r="O53" s="144" t="s">
        <v>1</v>
      </c>
      <c r="P53" s="179"/>
      <c r="Q53" s="180"/>
      <c r="R53" s="7"/>
    </row>
    <row r="54" spans="1:17" ht="12.75">
      <c r="A54" s="6"/>
      <c r="B54" s="7"/>
      <c r="C54" s="10"/>
      <c r="D54" s="138"/>
      <c r="E54" s="138"/>
      <c r="F54" s="139"/>
      <c r="G54" s="140"/>
      <c r="H54" s="139"/>
      <c r="I54" s="139"/>
      <c r="J54" s="139"/>
      <c r="K54" s="139"/>
      <c r="L54" s="140"/>
      <c r="M54" s="140"/>
      <c r="N54" s="7"/>
      <c r="O54" s="8"/>
      <c r="P54" s="7"/>
      <c r="Q54" s="7" t="s">
        <v>6</v>
      </c>
    </row>
    <row r="55" spans="1:17" ht="12.75">
      <c r="A55" s="6"/>
      <c r="B55" s="7"/>
      <c r="C55" s="10"/>
      <c r="D55" s="10"/>
      <c r="E55" s="138"/>
      <c r="F55" s="138"/>
      <c r="G55" s="138"/>
      <c r="H55" s="139"/>
      <c r="I55" s="139"/>
      <c r="J55" s="139"/>
      <c r="K55" s="139"/>
      <c r="L55" s="140"/>
      <c r="M55" s="140"/>
      <c r="N55" s="7"/>
      <c r="O55" s="8"/>
      <c r="P55" s="7"/>
      <c r="Q55" s="7"/>
    </row>
    <row r="56" spans="1:17" ht="12.75">
      <c r="A56" s="6"/>
      <c r="B56" s="7"/>
      <c r="C56" s="50"/>
      <c r="D56" s="10"/>
      <c r="E56" s="138"/>
      <c r="F56" s="138"/>
      <c r="G56" s="138"/>
      <c r="H56" s="145"/>
      <c r="I56" s="145"/>
      <c r="J56" s="145"/>
      <c r="K56" s="145"/>
      <c r="L56" s="143"/>
      <c r="M56" s="143"/>
      <c r="N56" s="7"/>
      <c r="O56" s="8"/>
      <c r="P56" s="7"/>
      <c r="Q56" s="7"/>
    </row>
    <row r="57" spans="1:17" ht="12.75">
      <c r="A57" s="6"/>
      <c r="B57" s="7"/>
      <c r="C57" s="7"/>
      <c r="D57" s="18"/>
      <c r="E57" s="18"/>
      <c r="F57" s="146"/>
      <c r="G57" s="146"/>
      <c r="H57" s="145"/>
      <c r="I57" s="145"/>
      <c r="J57" s="145"/>
      <c r="K57" s="145"/>
      <c r="L57" s="145"/>
      <c r="M57" s="18"/>
      <c r="N57" s="18"/>
      <c r="O57" s="19"/>
      <c r="P57" s="179"/>
      <c r="Q57" s="180"/>
    </row>
    <row r="58" spans="1:17" ht="12.75">
      <c r="A58" s="6"/>
      <c r="B58" s="7"/>
      <c r="C58" s="20"/>
      <c r="D58" s="20"/>
      <c r="E58" s="141"/>
      <c r="F58" s="141"/>
      <c r="G58" s="141"/>
      <c r="H58" s="20"/>
      <c r="I58" s="20"/>
      <c r="J58" s="20"/>
      <c r="K58" s="20"/>
      <c r="L58" s="20"/>
      <c r="M58" s="142"/>
      <c r="N58" s="143"/>
      <c r="O58" s="19"/>
      <c r="P58" s="179"/>
      <c r="Q58" s="180"/>
    </row>
    <row r="59" spans="1:17" ht="12.75">
      <c r="A59" s="6"/>
      <c r="B59" s="7"/>
      <c r="C59" s="7"/>
      <c r="D59" s="18"/>
      <c r="E59" s="18"/>
      <c r="F59" s="141"/>
      <c r="G59" s="141"/>
      <c r="H59" s="20"/>
      <c r="I59" s="20"/>
      <c r="J59" s="20"/>
      <c r="K59" s="20"/>
      <c r="L59" s="20"/>
      <c r="M59" s="142"/>
      <c r="N59" s="143"/>
      <c r="O59" s="19"/>
      <c r="P59" s="179"/>
      <c r="Q59" s="180"/>
    </row>
    <row r="60" spans="1:15" ht="12.75">
      <c r="A60" s="58"/>
      <c r="B60" s="7"/>
      <c r="C60" s="7"/>
      <c r="D60" s="7"/>
      <c r="E60" s="7"/>
      <c r="F60" s="7"/>
      <c r="G60" s="7"/>
      <c r="H60" s="7"/>
      <c r="I60" s="7"/>
      <c r="J60" s="7"/>
      <c r="K60" s="7"/>
      <c r="L60" s="142"/>
      <c r="M60" s="142"/>
      <c r="N60" s="147"/>
      <c r="O60" s="19"/>
    </row>
    <row r="61" spans="1:15" ht="12.75">
      <c r="A61" s="14"/>
      <c r="B61" s="1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</row>
    <row r="62" spans="1:12" ht="12.75">
      <c r="A62" s="6"/>
      <c r="B62" s="7"/>
      <c r="C62" s="7"/>
      <c r="D62" s="7"/>
      <c r="E62" s="7"/>
      <c r="H62" s="148"/>
      <c r="I62" s="148"/>
      <c r="J62" s="148"/>
      <c r="K62" s="148"/>
      <c r="L62" s="148"/>
    </row>
    <row r="63" spans="1:12" ht="12.75">
      <c r="A63" s="58"/>
      <c r="B63" s="149"/>
      <c r="C63" s="149"/>
      <c r="D63" s="149"/>
      <c r="E63" s="7"/>
      <c r="H63" s="148"/>
      <c r="I63" s="148"/>
      <c r="J63" s="148"/>
      <c r="K63" s="148"/>
      <c r="L63" s="148"/>
    </row>
    <row r="64" spans="1:5" ht="12.75">
      <c r="A64" s="9"/>
      <c r="B64" s="10"/>
      <c r="C64" s="10"/>
      <c r="D64" s="61"/>
      <c r="E64" s="61"/>
    </row>
    <row r="65" spans="1:5" ht="12.75">
      <c r="A65" s="9"/>
      <c r="B65" s="10"/>
      <c r="C65" s="10"/>
      <c r="D65" s="61"/>
      <c r="E65" s="61"/>
    </row>
  </sheetData>
  <sheetProtection/>
  <mergeCells count="11">
    <mergeCell ref="A1:O1"/>
    <mergeCell ref="A2:O2"/>
    <mergeCell ref="A3:O3"/>
    <mergeCell ref="A7:O7"/>
    <mergeCell ref="A11:B11"/>
    <mergeCell ref="A13:B13"/>
    <mergeCell ref="C28:K28"/>
    <mergeCell ref="P53:Q53"/>
    <mergeCell ref="P57:Q57"/>
    <mergeCell ref="P58:Q58"/>
    <mergeCell ref="P59:Q59"/>
  </mergeCells>
  <printOptions/>
  <pageMargins left="0.25" right="0.25" top="1" bottom="1" header="0.3" footer="0.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65"/>
  <sheetViews>
    <sheetView view="pageLayout" zoomScaleSheetLayoutView="100" workbookViewId="0" topLeftCell="A22">
      <selection activeCell="F4" sqref="A1:N4"/>
    </sheetView>
  </sheetViews>
  <sheetFormatPr defaultColWidth="8.8515625" defaultRowHeight="12.75"/>
  <cols>
    <col min="1" max="1" width="20.140625" style="0" customWidth="1"/>
    <col min="2" max="2" width="22.8515625" style="0" customWidth="1"/>
    <col min="3" max="3" width="12.00390625" style="0" customWidth="1"/>
    <col min="4" max="4" width="11.140625" style="0" customWidth="1"/>
    <col min="5" max="5" width="13.28125" style="0" customWidth="1"/>
    <col min="6" max="6" width="13.8515625" style="0" customWidth="1"/>
    <col min="7" max="7" width="9.140625" style="0" customWidth="1"/>
    <col min="8" max="8" width="9.00390625" style="0" customWidth="1"/>
    <col min="9" max="9" width="6.140625" style="0" customWidth="1"/>
    <col min="10" max="10" width="5.421875" style="0" customWidth="1"/>
    <col min="11" max="11" width="10.140625" style="0" customWidth="1"/>
    <col min="12" max="12" width="10.28125" style="0" customWidth="1"/>
    <col min="13" max="13" width="10.140625" style="0" customWidth="1"/>
    <col min="14" max="14" width="8.28125" style="0" customWidth="1"/>
    <col min="15" max="15" width="9.28125" style="0" customWidth="1"/>
    <col min="16" max="16" width="11.140625" style="0" customWidth="1"/>
    <col min="17" max="17" width="9.7109375" style="0" customWidth="1"/>
  </cols>
  <sheetData>
    <row r="1" spans="1:17" ht="26.25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/>
      <c r="O1" s="21"/>
      <c r="P1" s="21"/>
      <c r="Q1" s="21"/>
    </row>
    <row r="2" spans="1:17" ht="12.75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  <c r="O2" s="23"/>
      <c r="P2" s="23"/>
      <c r="Q2" s="23"/>
    </row>
    <row r="3" spans="1:17" ht="12.75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6"/>
      <c r="O3" s="23"/>
      <c r="P3" s="23"/>
      <c r="Q3" s="23"/>
    </row>
    <row r="4" spans="1:17" ht="12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3"/>
      <c r="P4" s="23"/>
      <c r="Q4" s="23"/>
    </row>
    <row r="5" spans="1:17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5"/>
      <c r="P5" s="25"/>
      <c r="Q5" s="25"/>
    </row>
    <row r="6" spans="1:17" ht="12.75">
      <c r="A6" s="30"/>
      <c r="B6" s="31"/>
      <c r="C6" s="18"/>
      <c r="D6" s="18"/>
      <c r="E6" s="7"/>
      <c r="F6" s="7"/>
      <c r="G6" s="7"/>
      <c r="H6" s="7"/>
      <c r="I6" s="7"/>
      <c r="J6" s="7"/>
      <c r="K6" s="7"/>
      <c r="L6" s="7"/>
      <c r="M6" s="7"/>
      <c r="N6" s="8"/>
      <c r="O6" s="7"/>
      <c r="P6" s="7"/>
      <c r="Q6" s="7"/>
    </row>
    <row r="7" spans="1:17" ht="20.25">
      <c r="A7" s="187" t="s">
        <v>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  <c r="O7" s="32"/>
      <c r="P7" s="32"/>
      <c r="Q7" s="32"/>
    </row>
    <row r="8" spans="1:17" ht="12.75">
      <c r="A8" s="6"/>
      <c r="B8" s="7"/>
      <c r="C8" s="7"/>
      <c r="D8" s="7"/>
      <c r="E8" s="7"/>
      <c r="F8" s="7"/>
      <c r="G8" s="7"/>
      <c r="H8" s="7"/>
      <c r="I8" s="7"/>
      <c r="J8" s="7"/>
      <c r="K8" s="25" t="s">
        <v>3</v>
      </c>
      <c r="L8" s="25"/>
      <c r="M8" s="25"/>
      <c r="N8" s="8"/>
      <c r="P8" s="23"/>
      <c r="Q8" s="23"/>
    </row>
    <row r="9" spans="1:16" ht="12.75">
      <c r="A9" s="33" t="s">
        <v>4</v>
      </c>
      <c r="B9" s="18" t="e">
        <f>#REF!</f>
        <v>#REF!</v>
      </c>
      <c r="C9" s="34" t="s">
        <v>5</v>
      </c>
      <c r="D9" s="166" t="s">
        <v>88</v>
      </c>
      <c r="E9" s="18" t="s">
        <v>56</v>
      </c>
      <c r="F9" t="e">
        <f>#REF!</f>
        <v>#REF!</v>
      </c>
      <c r="G9" s="18" t="s">
        <v>57</v>
      </c>
      <c r="H9" s="161">
        <v>42712</v>
      </c>
      <c r="I9" s="18"/>
      <c r="J9" s="35"/>
      <c r="K9" s="35"/>
      <c r="L9" s="18"/>
      <c r="M9" s="18"/>
      <c r="N9" s="36"/>
      <c r="O9" s="35"/>
      <c r="P9" s="35" t="s">
        <v>6</v>
      </c>
    </row>
    <row r="10" spans="1:1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14" ht="12.75">
      <c r="A11" s="190" t="s">
        <v>7</v>
      </c>
      <c r="B11" s="191"/>
      <c r="C11" s="7" t="s">
        <v>8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7" ht="12.75">
      <c r="A13" s="175" t="s">
        <v>9</v>
      </c>
      <c r="B13" s="176"/>
      <c r="C13" s="37" t="s">
        <v>10</v>
      </c>
      <c r="D13" s="38"/>
      <c r="E13" s="39"/>
      <c r="F13" s="40"/>
      <c r="G13" s="2"/>
      <c r="H13" s="2"/>
      <c r="I13" s="2"/>
      <c r="J13" s="2"/>
      <c r="K13" s="2"/>
      <c r="L13" s="41" t="s">
        <v>11</v>
      </c>
      <c r="M13" s="42" t="s">
        <v>12</v>
      </c>
      <c r="N13" s="43" t="s">
        <v>13</v>
      </c>
      <c r="O13" s="12"/>
      <c r="P13" s="7"/>
      <c r="Q13" s="7"/>
    </row>
    <row r="14" spans="1:17" ht="15">
      <c r="A14" s="44" t="s">
        <v>14</v>
      </c>
      <c r="B14" s="167" t="s">
        <v>15</v>
      </c>
      <c r="C14" s="11"/>
      <c r="D14" s="7"/>
      <c r="E14" s="7"/>
      <c r="F14" s="13"/>
      <c r="G14" s="7"/>
      <c r="H14" s="7"/>
      <c r="I14" s="7"/>
      <c r="J14" s="7"/>
      <c r="K14" s="7"/>
      <c r="L14" s="45" t="s">
        <v>16</v>
      </c>
      <c r="M14" s="45" t="s">
        <v>17</v>
      </c>
      <c r="N14" s="46" t="s">
        <v>18</v>
      </c>
      <c r="O14" s="10"/>
      <c r="P14" s="10"/>
      <c r="Q14" s="7"/>
    </row>
    <row r="15" spans="1:17" ht="18">
      <c r="A15" s="47" t="s">
        <v>19</v>
      </c>
      <c r="B15" s="168"/>
      <c r="C15" s="163" t="s">
        <v>58</v>
      </c>
      <c r="D15" s="18"/>
      <c r="E15" s="7"/>
      <c r="F15" s="8"/>
      <c r="G15" s="7"/>
      <c r="H15" s="7"/>
      <c r="I15" s="7"/>
      <c r="J15" s="7"/>
      <c r="K15" s="7"/>
      <c r="L15" s="42"/>
      <c r="M15" s="42"/>
      <c r="N15" s="42"/>
      <c r="O15" s="7"/>
      <c r="P15" s="7"/>
      <c r="Q15" s="7"/>
    </row>
    <row r="16" spans="1:17" ht="18.75">
      <c r="A16" s="48">
        <v>94307</v>
      </c>
      <c r="B16" s="168"/>
      <c r="C16" s="16" t="s">
        <v>20</v>
      </c>
      <c r="D16" s="7"/>
      <c r="E16" s="7" t="s">
        <v>59</v>
      </c>
      <c r="F16" s="7"/>
      <c r="G16" s="6"/>
      <c r="H16" s="7"/>
      <c r="I16" s="7"/>
      <c r="J16" s="7"/>
      <c r="K16" s="7"/>
      <c r="L16" s="45" t="s">
        <v>21</v>
      </c>
      <c r="M16" s="49">
        <v>5505</v>
      </c>
      <c r="N16" s="49">
        <f>M16/15</f>
        <v>367</v>
      </c>
      <c r="O16" s="10"/>
      <c r="P16" s="50"/>
      <c r="Q16" s="50"/>
    </row>
    <row r="17" spans="1:17" ht="27.75" customHeight="1">
      <c r="A17" s="51" t="str">
        <f>E18</f>
        <v>B600260</v>
      </c>
      <c r="B17" s="169" t="s">
        <v>22</v>
      </c>
      <c r="C17" s="52" t="s">
        <v>23</v>
      </c>
      <c r="D17" s="53" t="s">
        <v>24</v>
      </c>
      <c r="E17" s="54" t="s">
        <v>60</v>
      </c>
      <c r="F17" s="164" t="s">
        <v>61</v>
      </c>
      <c r="G17" s="6"/>
      <c r="H17" s="7"/>
      <c r="I17" s="7"/>
      <c r="J17" s="7"/>
      <c r="K17" s="7"/>
      <c r="L17" s="7"/>
      <c r="M17" s="7"/>
      <c r="N17" s="8"/>
      <c r="O17" s="7"/>
      <c r="P17" s="7"/>
      <c r="Q17" s="7"/>
    </row>
    <row r="18" spans="1:17" ht="12.75">
      <c r="A18" s="55" t="s">
        <v>25</v>
      </c>
      <c r="B18" s="170" t="s">
        <v>26</v>
      </c>
      <c r="C18" s="56" t="s">
        <v>75</v>
      </c>
      <c r="D18" s="57">
        <v>94307</v>
      </c>
      <c r="E18" s="57" t="s">
        <v>76</v>
      </c>
      <c r="F18" s="162" t="s">
        <v>77</v>
      </c>
      <c r="G18" s="58"/>
      <c r="H18" s="7"/>
      <c r="I18" s="7"/>
      <c r="J18" s="7"/>
      <c r="K18" s="7"/>
      <c r="L18" s="7"/>
      <c r="M18" s="7"/>
      <c r="N18" s="8"/>
      <c r="O18" s="7"/>
      <c r="P18" s="7"/>
      <c r="Q18" s="7"/>
    </row>
    <row r="19" spans="1:17" ht="17.25">
      <c r="A19" s="59">
        <v>1.4</v>
      </c>
      <c r="B19" s="171" t="s">
        <v>62</v>
      </c>
      <c r="C19" s="56"/>
      <c r="D19" s="10"/>
      <c r="E19" s="57"/>
      <c r="F19" s="60"/>
      <c r="G19" s="61"/>
      <c r="H19" s="61"/>
      <c r="I19" s="62"/>
      <c r="J19" s="62"/>
      <c r="K19" s="62"/>
      <c r="L19" s="7"/>
      <c r="M19" s="7"/>
      <c r="N19" s="8"/>
      <c r="O19" s="7"/>
      <c r="P19" s="7"/>
      <c r="Q19" s="7"/>
    </row>
    <row r="20" spans="1:17" ht="17.25">
      <c r="A20" s="59"/>
      <c r="B20" s="171" t="s">
        <v>78</v>
      </c>
      <c r="C20" s="56"/>
      <c r="D20" s="10"/>
      <c r="E20" s="57"/>
      <c r="F20" s="60"/>
      <c r="G20" s="61"/>
      <c r="H20" s="61"/>
      <c r="I20" s="62"/>
      <c r="J20" s="62"/>
      <c r="K20" s="62"/>
      <c r="L20" s="7"/>
      <c r="M20" s="7"/>
      <c r="N20" s="8"/>
      <c r="O20" s="7"/>
      <c r="P20" s="7"/>
      <c r="Q20" s="7"/>
    </row>
    <row r="21" spans="1:17" ht="12.75">
      <c r="A21" s="63" t="s">
        <v>27</v>
      </c>
      <c r="B21" s="172" t="s">
        <v>28</v>
      </c>
      <c r="C21" s="11"/>
      <c r="D21" s="61"/>
      <c r="E21" s="61"/>
      <c r="F21" s="13"/>
      <c r="G21" s="61"/>
      <c r="H21" s="61"/>
      <c r="I21" s="62"/>
      <c r="J21" s="62"/>
      <c r="K21" s="62"/>
      <c r="L21" s="7"/>
      <c r="M21" s="7"/>
      <c r="N21" s="8"/>
      <c r="O21" s="7"/>
      <c r="P21" s="7"/>
      <c r="Q21" s="7"/>
    </row>
    <row r="22" spans="1:17" ht="12.75">
      <c r="A22" s="64">
        <f>N16</f>
        <v>367</v>
      </c>
      <c r="B22" s="173" t="s">
        <v>79</v>
      </c>
      <c r="C22" s="11"/>
      <c r="D22" s="10"/>
      <c r="E22" s="61"/>
      <c r="F22" s="13"/>
      <c r="G22" s="10"/>
      <c r="H22" s="61"/>
      <c r="I22" s="62"/>
      <c r="J22" s="62"/>
      <c r="K22" s="62"/>
      <c r="L22" s="7"/>
      <c r="M22" s="7"/>
      <c r="N22" s="8"/>
      <c r="O22" s="7"/>
      <c r="P22" s="7"/>
      <c r="Q22" s="7"/>
    </row>
    <row r="23" spans="1:17" ht="12.75">
      <c r="A23" s="65"/>
      <c r="B23" s="172" t="s">
        <v>29</v>
      </c>
      <c r="C23" s="66"/>
      <c r="D23" s="10"/>
      <c r="E23" s="61"/>
      <c r="F23" s="13"/>
      <c r="G23" s="10"/>
      <c r="H23" s="61"/>
      <c r="I23" s="62"/>
      <c r="J23" s="62"/>
      <c r="K23" s="62"/>
      <c r="L23" s="7"/>
      <c r="M23" s="7"/>
      <c r="N23" s="8"/>
      <c r="O23" s="7"/>
      <c r="P23" s="7"/>
      <c r="Q23" s="7"/>
    </row>
    <row r="24" spans="1:17" ht="12.75">
      <c r="A24" s="65" t="s">
        <v>30</v>
      </c>
      <c r="B24" s="168" t="s">
        <v>31</v>
      </c>
      <c r="C24" s="11"/>
      <c r="D24" s="10"/>
      <c r="E24" s="61"/>
      <c r="F24" s="13"/>
      <c r="G24" s="10"/>
      <c r="H24" s="61"/>
      <c r="I24" s="67"/>
      <c r="J24" s="67"/>
      <c r="K24" s="67"/>
      <c r="L24" s="7"/>
      <c r="M24" s="7"/>
      <c r="N24" s="8"/>
      <c r="O24" s="10"/>
      <c r="P24" s="50"/>
      <c r="Q24" s="50"/>
    </row>
    <row r="25" spans="1:17" ht="12.75">
      <c r="A25" s="68"/>
      <c r="B25" s="174" t="s">
        <v>80</v>
      </c>
      <c r="C25" s="69"/>
      <c r="D25" s="70"/>
      <c r="E25" s="71"/>
      <c r="F25" s="72"/>
      <c r="G25" s="10"/>
      <c r="H25" s="61"/>
      <c r="I25" s="73"/>
      <c r="J25" s="73"/>
      <c r="K25" s="73"/>
      <c r="L25" s="4"/>
      <c r="M25" s="4"/>
      <c r="N25" s="5"/>
      <c r="O25" s="10"/>
      <c r="P25" s="10"/>
      <c r="Q25" s="10"/>
    </row>
    <row r="26" spans="1:17" ht="12.75">
      <c r="A26" s="74"/>
      <c r="B26" s="12"/>
      <c r="C26" s="12"/>
      <c r="D26" s="1"/>
      <c r="E26" s="2"/>
      <c r="F26" s="2"/>
      <c r="G26" s="2"/>
      <c r="H26" s="2"/>
      <c r="I26" s="2"/>
      <c r="J26" s="2"/>
      <c r="K26" s="2"/>
      <c r="L26" s="2"/>
      <c r="M26" s="2"/>
      <c r="N26" s="17"/>
      <c r="O26" s="7"/>
      <c r="P26" s="7"/>
      <c r="Q26" s="7"/>
    </row>
    <row r="27" spans="1:17" ht="13.5" thickBot="1">
      <c r="A27" s="75"/>
      <c r="B27" s="12"/>
      <c r="C27" s="12"/>
      <c r="D27" s="76" t="s">
        <v>6</v>
      </c>
      <c r="E27" s="10" t="s">
        <v>6</v>
      </c>
      <c r="F27" s="77" t="s">
        <v>6</v>
      </c>
      <c r="G27" s="77"/>
      <c r="H27" s="10" t="s">
        <v>6</v>
      </c>
      <c r="I27" s="10"/>
      <c r="J27" s="10"/>
      <c r="K27" s="10"/>
      <c r="L27" s="7"/>
      <c r="M27" s="7"/>
      <c r="N27" s="5"/>
      <c r="O27" s="7"/>
      <c r="P27" s="7"/>
      <c r="Q27" s="7"/>
    </row>
    <row r="28" spans="1:17" ht="13.5" thickBot="1">
      <c r="A28" s="78" t="s">
        <v>32</v>
      </c>
      <c r="B28" s="79"/>
      <c r="C28" s="177" t="s">
        <v>33</v>
      </c>
      <c r="D28" s="177"/>
      <c r="E28" s="177"/>
      <c r="F28" s="177"/>
      <c r="G28" s="177"/>
      <c r="H28" s="177"/>
      <c r="I28" s="177"/>
      <c r="J28" s="177"/>
      <c r="K28" s="80"/>
      <c r="L28" s="81" t="s">
        <v>34</v>
      </c>
      <c r="M28" s="81"/>
      <c r="N28" s="82"/>
      <c r="O28" s="7"/>
      <c r="P28" s="83"/>
      <c r="Q28" s="84"/>
    </row>
    <row r="29" spans="1:17" ht="13.5" thickBot="1">
      <c r="A29" s="85"/>
      <c r="B29" s="79" t="s">
        <v>35</v>
      </c>
      <c r="C29" s="86">
        <v>4</v>
      </c>
      <c r="D29" s="86">
        <v>6</v>
      </c>
      <c r="E29" s="87">
        <v>8</v>
      </c>
      <c r="F29" s="86">
        <v>10</v>
      </c>
      <c r="G29" s="86"/>
      <c r="H29" s="86"/>
      <c r="I29" s="86"/>
      <c r="J29" s="88"/>
      <c r="K29" s="89"/>
      <c r="L29" s="86" t="s">
        <v>0</v>
      </c>
      <c r="M29" s="89"/>
      <c r="N29" s="22"/>
      <c r="O29" s="10"/>
      <c r="P29" s="10"/>
      <c r="Q29" s="10"/>
    </row>
    <row r="30" spans="1:17" ht="12.75">
      <c r="A30" s="90" t="str">
        <f>B22</f>
        <v>Ivory</v>
      </c>
      <c r="B30" s="91" t="s">
        <v>36</v>
      </c>
      <c r="C30" s="92">
        <v>1</v>
      </c>
      <c r="D30" s="92">
        <v>2</v>
      </c>
      <c r="E30" s="93">
        <v>5</v>
      </c>
      <c r="F30" s="94">
        <v>7</v>
      </c>
      <c r="G30" s="94"/>
      <c r="H30" s="94"/>
      <c r="I30" s="94"/>
      <c r="J30" s="95"/>
      <c r="K30" s="96"/>
      <c r="L30" s="92"/>
      <c r="M30" s="92"/>
      <c r="N30" s="97"/>
      <c r="O30" s="10"/>
      <c r="P30" s="10"/>
      <c r="Q30" s="10"/>
    </row>
    <row r="31" spans="1:17" ht="15.75" thickBot="1">
      <c r="A31" s="98"/>
      <c r="B31" s="99" t="s">
        <v>37</v>
      </c>
      <c r="C31" s="100">
        <f>N16*C30</f>
        <v>367</v>
      </c>
      <c r="D31" s="100">
        <f>N16*D30</f>
        <v>734</v>
      </c>
      <c r="E31" s="100">
        <f>N16*E30</f>
        <v>1835</v>
      </c>
      <c r="F31" s="100">
        <f>N16*F30</f>
        <v>2569</v>
      </c>
      <c r="G31" s="101"/>
      <c r="H31" s="101"/>
      <c r="I31" s="101"/>
      <c r="J31" s="101"/>
      <c r="K31" s="102"/>
      <c r="L31" s="103">
        <v>5505</v>
      </c>
      <c r="M31" s="104"/>
      <c r="N31" s="97"/>
      <c r="O31" s="10"/>
      <c r="P31" s="10"/>
      <c r="Q31" s="10"/>
    </row>
    <row r="32" spans="1:17" ht="13.5" thickBot="1">
      <c r="A32" s="105"/>
      <c r="B32" s="91"/>
      <c r="C32" s="106"/>
      <c r="D32" s="106"/>
      <c r="E32" s="107"/>
      <c r="F32" s="108"/>
      <c r="G32" s="108"/>
      <c r="H32" s="108"/>
      <c r="I32" s="108"/>
      <c r="J32" s="109"/>
      <c r="K32" s="108"/>
      <c r="L32" s="110"/>
      <c r="M32" s="106"/>
      <c r="N32" s="97"/>
      <c r="O32" s="7"/>
      <c r="P32" s="10"/>
      <c r="Q32" s="10"/>
    </row>
    <row r="33" spans="1:17" ht="13.5" thickBot="1">
      <c r="A33" s="105"/>
      <c r="B33" s="91"/>
      <c r="C33" s="106"/>
      <c r="D33" s="106"/>
      <c r="E33" s="107"/>
      <c r="F33" s="108"/>
      <c r="G33" s="108"/>
      <c r="H33" s="108"/>
      <c r="I33" s="108"/>
      <c r="J33" s="109"/>
      <c r="K33" s="80" t="s">
        <v>38</v>
      </c>
      <c r="L33" s="111" t="s">
        <v>17</v>
      </c>
      <c r="M33" s="112" t="s">
        <v>39</v>
      </c>
      <c r="N33" s="97"/>
      <c r="O33" s="7"/>
      <c r="P33" s="10"/>
      <c r="Q33" s="10"/>
    </row>
    <row r="34" spans="1:17" ht="12.75">
      <c r="A34" s="105"/>
      <c r="B34" s="91" t="s">
        <v>40</v>
      </c>
      <c r="C34" s="92">
        <f>C30</f>
        <v>1</v>
      </c>
      <c r="D34" s="92">
        <f>D30</f>
        <v>2</v>
      </c>
      <c r="E34" s="92">
        <f>E30</f>
        <v>5</v>
      </c>
      <c r="F34" s="94">
        <f>F30</f>
        <v>7</v>
      </c>
      <c r="G34" s="113"/>
      <c r="H34" s="113"/>
      <c r="I34" s="113"/>
      <c r="J34" s="114"/>
      <c r="K34" s="115">
        <v>15</v>
      </c>
      <c r="L34" s="116">
        <f>M16</f>
        <v>5505</v>
      </c>
      <c r="M34" s="106">
        <f>N16</f>
        <v>367</v>
      </c>
      <c r="N34" s="97"/>
      <c r="O34" s="10"/>
      <c r="P34" s="10"/>
      <c r="Q34" s="10"/>
    </row>
    <row r="35" spans="1:17" ht="12.75">
      <c r="A35" s="117"/>
      <c r="B35" s="91"/>
      <c r="C35" s="113"/>
      <c r="D35" s="113"/>
      <c r="E35" s="114"/>
      <c r="F35" s="113"/>
      <c r="G35" s="113"/>
      <c r="H35" s="113"/>
      <c r="I35" s="113"/>
      <c r="J35" s="114"/>
      <c r="K35" s="115"/>
      <c r="L35" s="116"/>
      <c r="M35" s="116"/>
      <c r="N35" s="118"/>
      <c r="O35" s="10"/>
      <c r="P35" s="10"/>
      <c r="Q35" s="10"/>
    </row>
    <row r="36" spans="1:17" ht="15.75" thickBot="1">
      <c r="A36" s="119" t="s">
        <v>41</v>
      </c>
      <c r="B36" s="102"/>
      <c r="C36" s="100"/>
      <c r="D36" s="101"/>
      <c r="E36" s="101"/>
      <c r="F36" s="101"/>
      <c r="G36" s="101"/>
      <c r="H36" s="101"/>
      <c r="I36" s="101"/>
      <c r="J36" s="101"/>
      <c r="K36" s="102"/>
      <c r="L36" s="103">
        <f>SUM(L34:L35)</f>
        <v>5505</v>
      </c>
      <c r="M36" s="103">
        <f>SUM(M34:M35)</f>
        <v>367</v>
      </c>
      <c r="N36" s="120"/>
      <c r="O36" s="121"/>
      <c r="P36" s="121"/>
      <c r="Q36" s="122"/>
    </row>
    <row r="37" spans="1:17" ht="12.75">
      <c r="A37" s="6"/>
      <c r="B37" s="25"/>
      <c r="C37" s="7"/>
      <c r="D37" s="7"/>
      <c r="E37" s="7"/>
      <c r="F37" s="7" t="s">
        <v>6</v>
      </c>
      <c r="G37" s="7"/>
      <c r="H37" s="7"/>
      <c r="I37" s="7"/>
      <c r="J37" s="7"/>
      <c r="K37" s="7"/>
      <c r="L37" s="7"/>
      <c r="M37" s="7"/>
      <c r="N37" s="17"/>
      <c r="O37" s="7"/>
      <c r="P37" s="7"/>
      <c r="Q37" s="7"/>
    </row>
    <row r="38" spans="1:17" ht="12.75">
      <c r="A38" s="6"/>
      <c r="B38" s="123" t="s">
        <v>42</v>
      </c>
      <c r="C38" s="7"/>
      <c r="D38" s="7"/>
      <c r="E38" s="7"/>
      <c r="F38" s="7"/>
      <c r="G38" s="7" t="s">
        <v>89</v>
      </c>
      <c r="H38" s="7" t="s">
        <v>92</v>
      </c>
      <c r="I38" s="7"/>
      <c r="J38" s="7" t="s">
        <v>90</v>
      </c>
      <c r="K38" s="7"/>
      <c r="L38" s="7" t="s">
        <v>103</v>
      </c>
      <c r="M38" s="7"/>
      <c r="N38" s="8"/>
      <c r="O38" s="7"/>
      <c r="P38" s="7"/>
      <c r="Q38" s="7"/>
    </row>
    <row r="39" spans="1:17" ht="12.75">
      <c r="A39" s="6"/>
      <c r="B39" s="123" t="s">
        <v>81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/>
      <c r="O39" s="7"/>
      <c r="P39" s="7"/>
      <c r="Q39" s="7"/>
    </row>
    <row r="40" spans="1:17" ht="12.75">
      <c r="A40" s="6"/>
      <c r="B40" s="61" t="s">
        <v>44</v>
      </c>
      <c r="C40" s="7"/>
      <c r="D40" s="124">
        <f>M36</f>
        <v>367</v>
      </c>
      <c r="E40" s="7"/>
      <c r="F40" s="7"/>
      <c r="G40" s="7"/>
      <c r="H40" s="7"/>
      <c r="I40" s="7"/>
      <c r="J40" s="7"/>
      <c r="K40" s="7"/>
      <c r="L40" s="7"/>
      <c r="M40" s="7"/>
      <c r="N40" s="8"/>
      <c r="O40" s="7"/>
      <c r="P40" s="7"/>
      <c r="Q40" s="7"/>
    </row>
    <row r="41" spans="1:17" ht="12.75">
      <c r="A41" s="6"/>
      <c r="B41" s="2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7"/>
      <c r="P41" s="7"/>
      <c r="Q41" s="7"/>
    </row>
    <row r="42" spans="1:17" ht="12.75">
      <c r="A42" s="6"/>
      <c r="B42" s="35" t="s">
        <v>45</v>
      </c>
      <c r="C42" s="67"/>
      <c r="D42" s="125">
        <v>1.4</v>
      </c>
      <c r="E42" s="67"/>
      <c r="F42" s="7"/>
      <c r="G42" s="7"/>
      <c r="H42" s="7"/>
      <c r="I42" s="7"/>
      <c r="J42" s="7"/>
      <c r="K42" s="7"/>
      <c r="L42" s="7"/>
      <c r="M42" s="7"/>
      <c r="N42" s="8"/>
      <c r="O42" s="7"/>
      <c r="P42" s="7"/>
      <c r="Q42" s="7"/>
    </row>
    <row r="43" spans="1:17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  <c r="O43" s="7"/>
      <c r="P43" s="7"/>
      <c r="Q43" s="7"/>
    </row>
    <row r="44" spans="1:17" ht="12.75">
      <c r="A44" s="6"/>
      <c r="B44" s="18" t="s">
        <v>46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  <c r="O44" s="7"/>
      <c r="P44" s="7"/>
      <c r="Q44" s="7"/>
    </row>
    <row r="45" spans="1:17" ht="12.75">
      <c r="A45" s="3"/>
      <c r="B45" s="4"/>
      <c r="C45" s="4"/>
      <c r="D45" s="15"/>
      <c r="E45" s="4"/>
      <c r="F45" s="4"/>
      <c r="G45" s="4"/>
      <c r="H45" s="4"/>
      <c r="I45" s="4"/>
      <c r="J45" s="4"/>
      <c r="K45" s="4"/>
      <c r="L45" s="4"/>
      <c r="M45" s="4"/>
      <c r="N45" s="5"/>
      <c r="O45" s="7"/>
      <c r="P45" s="7"/>
      <c r="Q45" s="7"/>
    </row>
    <row r="46" spans="1:17" ht="12.75">
      <c r="A46" s="126"/>
      <c r="B46" s="127"/>
      <c r="C46" s="4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40"/>
      <c r="O46" s="7"/>
      <c r="P46" s="7"/>
      <c r="Q46" s="7"/>
    </row>
    <row r="47" spans="1:17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"/>
      <c r="O47" s="7"/>
      <c r="P47" s="7"/>
      <c r="Q47" s="7"/>
    </row>
    <row r="48" spans="1:17" ht="51">
      <c r="A48" s="6"/>
      <c r="B48" s="7"/>
      <c r="C48" s="128" t="s">
        <v>39</v>
      </c>
      <c r="D48" s="129" t="s">
        <v>47</v>
      </c>
      <c r="E48" s="129" t="s">
        <v>48</v>
      </c>
      <c r="F48" s="129" t="s">
        <v>49</v>
      </c>
      <c r="G48" s="129" t="s">
        <v>50</v>
      </c>
      <c r="H48" s="130"/>
      <c r="I48" s="130"/>
      <c r="J48" s="130"/>
      <c r="K48" s="131"/>
      <c r="L48" s="131"/>
      <c r="M48" s="7"/>
      <c r="N48" s="8"/>
      <c r="O48" s="7"/>
      <c r="P48" s="7"/>
      <c r="Q48" s="7"/>
    </row>
    <row r="49" spans="1:17" ht="12.75">
      <c r="A49" s="6"/>
      <c r="B49" s="7"/>
      <c r="C49" s="132">
        <f>M36</f>
        <v>367</v>
      </c>
      <c r="D49" s="133">
        <v>1.02</v>
      </c>
      <c r="E49" s="133">
        <v>1.4</v>
      </c>
      <c r="F49" s="133">
        <f>D49*C49</f>
        <v>374.34000000000003</v>
      </c>
      <c r="G49" s="134">
        <f>C49*E49</f>
        <v>513.8</v>
      </c>
      <c r="H49" s="134"/>
      <c r="I49" s="134"/>
      <c r="J49" s="134"/>
      <c r="K49" s="135"/>
      <c r="L49" s="135"/>
      <c r="M49" s="18"/>
      <c r="N49" s="19"/>
      <c r="O49" s="57"/>
      <c r="P49" s="7"/>
      <c r="Q49" s="7"/>
    </row>
    <row r="50" spans="1:17" ht="12.75">
      <c r="A50" s="6"/>
      <c r="B50" s="7"/>
      <c r="C50" s="132"/>
      <c r="D50" s="136"/>
      <c r="E50" s="136"/>
      <c r="F50" s="134"/>
      <c r="G50" s="135"/>
      <c r="H50" s="134"/>
      <c r="I50" s="134"/>
      <c r="J50" s="134"/>
      <c r="K50" s="135"/>
      <c r="L50" s="135"/>
      <c r="M50" s="18"/>
      <c r="N50" s="19"/>
      <c r="O50" s="137"/>
      <c r="P50" s="7"/>
      <c r="Q50" s="7"/>
    </row>
    <row r="51" spans="1:17" ht="12.75">
      <c r="A51" s="6"/>
      <c r="B51" s="7"/>
      <c r="C51" s="132"/>
      <c r="D51" s="136"/>
      <c r="E51" s="136"/>
      <c r="F51" s="134"/>
      <c r="G51" s="135"/>
      <c r="H51" s="134"/>
      <c r="I51" s="134"/>
      <c r="J51" s="134"/>
      <c r="K51" s="135"/>
      <c r="L51" s="135"/>
      <c r="M51" s="18"/>
      <c r="N51" s="19"/>
      <c r="O51" s="137"/>
      <c r="P51" s="7"/>
      <c r="Q51" s="7"/>
    </row>
    <row r="52" spans="1:17" ht="12.75">
      <c r="A52" s="6"/>
      <c r="B52" s="7"/>
      <c r="C52" s="10"/>
      <c r="D52" s="138"/>
      <c r="E52" s="138"/>
      <c r="F52" s="139"/>
      <c r="G52" s="140"/>
      <c r="H52" s="139"/>
      <c r="I52" s="139"/>
      <c r="J52" s="139"/>
      <c r="K52" s="140"/>
      <c r="L52" s="140"/>
      <c r="M52" s="18"/>
      <c r="N52" s="19"/>
      <c r="O52" s="137"/>
      <c r="P52" s="7"/>
      <c r="Q52" s="7"/>
    </row>
    <row r="53" spans="1:17" ht="12.75">
      <c r="A53" s="6"/>
      <c r="B53" s="7"/>
      <c r="C53" s="20" t="s">
        <v>51</v>
      </c>
      <c r="D53" s="20"/>
      <c r="E53" s="141"/>
      <c r="F53" s="141"/>
      <c r="G53" s="141"/>
      <c r="H53" s="20"/>
      <c r="I53" s="20"/>
      <c r="J53" s="20"/>
      <c r="L53" s="142" t="s">
        <v>52</v>
      </c>
      <c r="M53" s="143">
        <f>106*80*M36/1000000</f>
        <v>3.11216</v>
      </c>
      <c r="N53" s="144" t="s">
        <v>1</v>
      </c>
      <c r="O53" s="179"/>
      <c r="P53" s="180"/>
      <c r="Q53" s="7"/>
    </row>
    <row r="54" spans="1:16" ht="12.75">
      <c r="A54" s="6"/>
      <c r="B54" s="7"/>
      <c r="C54" s="10"/>
      <c r="D54" s="138"/>
      <c r="E54" s="138"/>
      <c r="F54" s="139"/>
      <c r="G54" s="140"/>
      <c r="H54" s="139"/>
      <c r="I54" s="139"/>
      <c r="J54" s="139"/>
      <c r="K54" s="140"/>
      <c r="L54" s="140"/>
      <c r="M54" s="7"/>
      <c r="N54" s="8"/>
      <c r="O54" s="7"/>
      <c r="P54" s="7" t="s">
        <v>6</v>
      </c>
    </row>
    <row r="55" spans="1:16" ht="12.75">
      <c r="A55" s="6"/>
      <c r="B55" s="7"/>
      <c r="C55" s="10"/>
      <c r="D55" s="10"/>
      <c r="E55" s="138"/>
      <c r="F55" s="138"/>
      <c r="G55" s="138"/>
      <c r="H55" s="139"/>
      <c r="I55" s="139"/>
      <c r="J55" s="139"/>
      <c r="K55" s="140"/>
      <c r="L55" s="140"/>
      <c r="M55" s="7"/>
      <c r="N55" s="8"/>
      <c r="O55" s="7"/>
      <c r="P55" s="7"/>
    </row>
    <row r="56" spans="1:16" ht="12.75">
      <c r="A56" s="6"/>
      <c r="B56" s="7"/>
      <c r="C56" s="50"/>
      <c r="D56" s="10"/>
      <c r="E56" s="138"/>
      <c r="F56" s="138"/>
      <c r="G56" s="138"/>
      <c r="H56" s="145"/>
      <c r="I56" s="145"/>
      <c r="J56" s="145"/>
      <c r="K56" s="143"/>
      <c r="L56" s="143"/>
      <c r="M56" s="7"/>
      <c r="N56" s="8"/>
      <c r="O56" s="7"/>
      <c r="P56" s="7"/>
    </row>
    <row r="57" spans="1:16" ht="12.75">
      <c r="A57" s="6"/>
      <c r="B57" s="7"/>
      <c r="C57" s="7"/>
      <c r="D57" s="18"/>
      <c r="E57" s="18"/>
      <c r="F57" s="146"/>
      <c r="G57" s="146"/>
      <c r="H57" s="145"/>
      <c r="I57" s="145"/>
      <c r="J57" s="145"/>
      <c r="K57" s="145"/>
      <c r="L57" s="18"/>
      <c r="M57" s="18"/>
      <c r="N57" s="19"/>
      <c r="O57" s="179"/>
      <c r="P57" s="180"/>
    </row>
    <row r="58" spans="1:16" ht="12.75">
      <c r="A58" s="6"/>
      <c r="B58" s="7"/>
      <c r="C58" s="20"/>
      <c r="D58" s="20"/>
      <c r="E58" s="141"/>
      <c r="F58" s="141"/>
      <c r="G58" s="141"/>
      <c r="H58" s="20"/>
      <c r="I58" s="20"/>
      <c r="J58" s="20"/>
      <c r="K58" s="20"/>
      <c r="L58" s="142"/>
      <c r="M58" s="143"/>
      <c r="N58" s="19"/>
      <c r="O58" s="179"/>
      <c r="P58" s="180"/>
    </row>
    <row r="59" spans="1:16" ht="12.75">
      <c r="A59" s="6"/>
      <c r="B59" s="7"/>
      <c r="C59" s="7"/>
      <c r="D59" s="18"/>
      <c r="E59" s="18"/>
      <c r="F59" s="141"/>
      <c r="G59" s="141"/>
      <c r="H59" s="20"/>
      <c r="I59" s="20"/>
      <c r="J59" s="20"/>
      <c r="K59" s="20"/>
      <c r="L59" s="142"/>
      <c r="M59" s="143"/>
      <c r="N59" s="19"/>
      <c r="O59" s="179"/>
      <c r="P59" s="180"/>
    </row>
    <row r="60" spans="1:14" ht="12.75">
      <c r="A60" s="58"/>
      <c r="B60" s="7"/>
      <c r="C60" s="7"/>
      <c r="D60" s="7"/>
      <c r="E60" s="7"/>
      <c r="F60" s="7"/>
      <c r="G60" s="7"/>
      <c r="H60" s="7"/>
      <c r="I60" s="7"/>
      <c r="J60" s="7"/>
      <c r="K60" s="142"/>
      <c r="L60" s="142"/>
      <c r="M60" s="147"/>
      <c r="N60" s="19"/>
    </row>
    <row r="61" spans="1:14" ht="12.75">
      <c r="A61" s="14"/>
      <c r="B61" s="1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</row>
    <row r="62" spans="1:11" ht="12.75">
      <c r="A62" s="6"/>
      <c r="B62" s="7"/>
      <c r="C62" s="7"/>
      <c r="D62" s="7"/>
      <c r="E62" s="7"/>
      <c r="H62" s="148"/>
      <c r="I62" s="148"/>
      <c r="J62" s="148"/>
      <c r="K62" s="148"/>
    </row>
    <row r="63" spans="1:11" ht="12.75">
      <c r="A63" s="58"/>
      <c r="B63" s="149"/>
      <c r="C63" s="149"/>
      <c r="D63" s="149"/>
      <c r="E63" s="7"/>
      <c r="H63" s="148"/>
      <c r="I63" s="148"/>
      <c r="J63" s="148"/>
      <c r="K63" s="148"/>
    </row>
    <row r="64" spans="1:5" ht="12.75">
      <c r="A64" s="9"/>
      <c r="B64" s="10"/>
      <c r="C64" s="10"/>
      <c r="D64" s="61"/>
      <c r="E64" s="61"/>
    </row>
    <row r="65" spans="1:5" ht="12.75">
      <c r="A65" s="9"/>
      <c r="B65" s="10"/>
      <c r="C65" s="10"/>
      <c r="D65" s="61"/>
      <c r="E65" s="61"/>
    </row>
  </sheetData>
  <sheetProtection/>
  <mergeCells count="11">
    <mergeCell ref="A1:N1"/>
    <mergeCell ref="A2:N2"/>
    <mergeCell ref="A3:N3"/>
    <mergeCell ref="A7:N7"/>
    <mergeCell ref="A11:B11"/>
    <mergeCell ref="A13:B13"/>
    <mergeCell ref="C28:J28"/>
    <mergeCell ref="O53:P53"/>
    <mergeCell ref="O57:P57"/>
    <mergeCell ref="O58:P58"/>
    <mergeCell ref="O59:P59"/>
  </mergeCells>
  <printOptions/>
  <pageMargins left="0.25" right="0.25" top="1" bottom="1" header="0.3" footer="0.3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65"/>
  <sheetViews>
    <sheetView view="pageLayout" zoomScale="90" zoomScaleSheetLayoutView="90" zoomScalePageLayoutView="90" workbookViewId="0" topLeftCell="A18">
      <selection activeCell="F32" sqref="F32"/>
    </sheetView>
  </sheetViews>
  <sheetFormatPr defaultColWidth="8.8515625" defaultRowHeight="12.75"/>
  <cols>
    <col min="1" max="1" width="20.140625" style="0" customWidth="1"/>
    <col min="2" max="2" width="22.8515625" style="0" customWidth="1"/>
    <col min="3" max="3" width="10.8515625" style="0" customWidth="1"/>
    <col min="4" max="4" width="11.140625" style="0" customWidth="1"/>
    <col min="5" max="5" width="13.28125" style="0" customWidth="1"/>
    <col min="6" max="6" width="13.8515625" style="0" customWidth="1"/>
    <col min="7" max="7" width="9.140625" style="0" customWidth="1"/>
    <col min="8" max="8" width="10.421875" style="0" customWidth="1"/>
    <col min="9" max="9" width="6.140625" style="0" customWidth="1"/>
    <col min="10" max="10" width="5.421875" style="0" customWidth="1"/>
    <col min="11" max="11" width="10.140625" style="0" customWidth="1"/>
    <col min="12" max="12" width="12.7109375" style="0" bestFit="1" customWidth="1"/>
    <col min="13" max="13" width="10.140625" style="0" customWidth="1"/>
    <col min="14" max="14" width="8.28125" style="0" customWidth="1"/>
    <col min="15" max="15" width="9.28125" style="0" customWidth="1"/>
    <col min="16" max="16" width="11.140625" style="0" customWidth="1"/>
    <col min="17" max="17" width="9.7109375" style="0" customWidth="1"/>
  </cols>
  <sheetData>
    <row r="1" spans="1:17" ht="26.25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/>
      <c r="O1" s="21"/>
      <c r="P1" s="21"/>
      <c r="Q1" s="21"/>
    </row>
    <row r="2" spans="1:17" ht="12.75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  <c r="O2" s="23"/>
      <c r="P2" s="23"/>
      <c r="Q2" s="23"/>
    </row>
    <row r="3" spans="1:17" ht="12.75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6"/>
      <c r="O3" s="23"/>
      <c r="P3" s="23"/>
      <c r="Q3" s="23"/>
    </row>
    <row r="4" spans="1:17" ht="12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3"/>
      <c r="P4" s="23"/>
      <c r="Q4" s="23"/>
    </row>
    <row r="5" spans="1:17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5"/>
      <c r="P5" s="25"/>
      <c r="Q5" s="25"/>
    </row>
    <row r="6" spans="1:17" ht="12.75">
      <c r="A6" s="30"/>
      <c r="B6" s="31"/>
      <c r="C6" s="18"/>
      <c r="D6" s="18"/>
      <c r="E6" s="7"/>
      <c r="F6" s="7"/>
      <c r="G6" s="7"/>
      <c r="H6" s="7"/>
      <c r="I6" s="7"/>
      <c r="J6" s="7"/>
      <c r="K6" s="7"/>
      <c r="L6" s="7"/>
      <c r="M6" s="7"/>
      <c r="N6" s="8"/>
      <c r="O6" s="7"/>
      <c r="P6" s="7"/>
      <c r="Q6" s="7"/>
    </row>
    <row r="7" spans="1:17" ht="20.25">
      <c r="A7" s="187" t="s">
        <v>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  <c r="O7" s="32"/>
      <c r="P7" s="32"/>
      <c r="Q7" s="32"/>
    </row>
    <row r="8" spans="1:17" ht="12.75">
      <c r="A8" s="6"/>
      <c r="B8" s="7"/>
      <c r="C8" s="7"/>
      <c r="D8" s="7"/>
      <c r="E8" s="7"/>
      <c r="F8" s="7"/>
      <c r="G8" s="7"/>
      <c r="H8" s="7"/>
      <c r="I8" s="7"/>
      <c r="J8" s="7"/>
      <c r="K8" s="25" t="s">
        <v>3</v>
      </c>
      <c r="L8" s="25"/>
      <c r="M8" s="25"/>
      <c r="N8" s="8"/>
      <c r="P8" s="23"/>
      <c r="Q8" s="23"/>
    </row>
    <row r="9" spans="1:16" ht="12.75">
      <c r="A9" s="33" t="s">
        <v>4</v>
      </c>
      <c r="B9" s="18" t="e">
        <f>#REF!</f>
        <v>#REF!</v>
      </c>
      <c r="C9" s="34" t="s">
        <v>5</v>
      </c>
      <c r="D9" s="166" t="s">
        <v>88</v>
      </c>
      <c r="E9" s="18" t="s">
        <v>56</v>
      </c>
      <c r="F9" t="e">
        <f>#REF!</f>
        <v>#REF!</v>
      </c>
      <c r="G9" s="18" t="s">
        <v>57</v>
      </c>
      <c r="H9" s="161">
        <v>42712</v>
      </c>
      <c r="I9" s="18"/>
      <c r="J9" s="35"/>
      <c r="K9" s="35"/>
      <c r="L9" s="18"/>
      <c r="M9" s="18"/>
      <c r="N9" s="36"/>
      <c r="O9" s="35"/>
      <c r="P9" s="35" t="s">
        <v>6</v>
      </c>
    </row>
    <row r="10" spans="1:1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14" ht="12.75">
      <c r="A11" s="190" t="s">
        <v>7</v>
      </c>
      <c r="B11" s="191"/>
      <c r="C11" s="7" t="s">
        <v>8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7" ht="12.75">
      <c r="A13" s="175" t="s">
        <v>9</v>
      </c>
      <c r="B13" s="176"/>
      <c r="C13" s="37" t="s">
        <v>10</v>
      </c>
      <c r="D13" s="38"/>
      <c r="E13" s="39"/>
      <c r="F13" s="40"/>
      <c r="G13" s="2"/>
      <c r="H13" s="2"/>
      <c r="I13" s="2"/>
      <c r="J13" s="2"/>
      <c r="K13" s="2"/>
      <c r="L13" s="41" t="s">
        <v>11</v>
      </c>
      <c r="M13" s="42" t="s">
        <v>12</v>
      </c>
      <c r="N13" s="43" t="s">
        <v>13</v>
      </c>
      <c r="O13" s="12"/>
      <c r="P13" s="7"/>
      <c r="Q13" s="7"/>
    </row>
    <row r="14" spans="1:17" ht="15">
      <c r="A14" s="44" t="s">
        <v>14</v>
      </c>
      <c r="B14" s="167" t="s">
        <v>15</v>
      </c>
      <c r="C14" s="11"/>
      <c r="D14" s="7"/>
      <c r="E14" s="7"/>
      <c r="F14" s="13"/>
      <c r="G14" s="7"/>
      <c r="H14" s="7"/>
      <c r="I14" s="7"/>
      <c r="J14" s="7"/>
      <c r="K14" s="7"/>
      <c r="L14" s="45" t="s">
        <v>16</v>
      </c>
      <c r="M14" s="45" t="s">
        <v>17</v>
      </c>
      <c r="N14" s="46" t="s">
        <v>18</v>
      </c>
      <c r="O14" s="10"/>
      <c r="P14" s="10"/>
      <c r="Q14" s="7"/>
    </row>
    <row r="15" spans="1:17" ht="20.25">
      <c r="A15" s="47" t="s">
        <v>19</v>
      </c>
      <c r="B15" s="168"/>
      <c r="C15" s="165" t="s">
        <v>58</v>
      </c>
      <c r="D15" s="18"/>
      <c r="E15" s="7"/>
      <c r="F15" s="8"/>
      <c r="G15" s="7"/>
      <c r="H15" s="7"/>
      <c r="I15" s="7"/>
      <c r="J15" s="7"/>
      <c r="K15" s="7"/>
      <c r="L15" s="42"/>
      <c r="M15" s="42"/>
      <c r="N15" s="42"/>
      <c r="O15" s="7"/>
      <c r="P15" s="7"/>
      <c r="Q15" s="7"/>
    </row>
    <row r="16" spans="1:17" ht="18.75">
      <c r="A16" s="48">
        <v>94307</v>
      </c>
      <c r="B16" s="168"/>
      <c r="C16" s="16" t="s">
        <v>20</v>
      </c>
      <c r="D16" s="7"/>
      <c r="E16" s="18" t="s">
        <v>59</v>
      </c>
      <c r="F16" s="7"/>
      <c r="G16" s="6"/>
      <c r="H16" s="7"/>
      <c r="I16" s="7"/>
      <c r="J16" s="7"/>
      <c r="K16" s="7"/>
      <c r="L16" s="45" t="s">
        <v>21</v>
      </c>
      <c r="M16" s="49">
        <v>5508</v>
      </c>
      <c r="N16" s="49">
        <f>M16/17</f>
        <v>324</v>
      </c>
      <c r="O16" s="10"/>
      <c r="P16" s="50"/>
      <c r="Q16" s="50"/>
    </row>
    <row r="17" spans="1:17" ht="27.75" customHeight="1">
      <c r="A17" s="51" t="str">
        <f>E18</f>
        <v>B600261</v>
      </c>
      <c r="B17" s="169" t="s">
        <v>22</v>
      </c>
      <c r="C17" s="52" t="s">
        <v>23</v>
      </c>
      <c r="D17" s="53" t="s">
        <v>24</v>
      </c>
      <c r="E17" s="54" t="s">
        <v>60</v>
      </c>
      <c r="F17" s="164" t="s">
        <v>61</v>
      </c>
      <c r="G17" s="6"/>
      <c r="H17" s="7"/>
      <c r="I17" s="7"/>
      <c r="J17" s="7"/>
      <c r="K17" s="7"/>
      <c r="L17" s="7"/>
      <c r="M17" s="7"/>
      <c r="N17" s="8"/>
      <c r="O17" s="7"/>
      <c r="P17" s="7"/>
      <c r="Q17" s="7"/>
    </row>
    <row r="18" spans="1:17" ht="12.75">
      <c r="A18" s="55" t="s">
        <v>25</v>
      </c>
      <c r="B18" s="170" t="s">
        <v>26</v>
      </c>
      <c r="C18" s="56" t="s">
        <v>82</v>
      </c>
      <c r="D18" s="57">
        <v>94307</v>
      </c>
      <c r="E18" s="57" t="s">
        <v>83</v>
      </c>
      <c r="F18" s="162" t="s">
        <v>84</v>
      </c>
      <c r="G18" s="58"/>
      <c r="H18" s="7"/>
      <c r="I18" s="7"/>
      <c r="J18" s="7"/>
      <c r="K18" s="7"/>
      <c r="L18" s="7"/>
      <c r="M18" s="7"/>
      <c r="N18" s="8"/>
      <c r="O18" s="7"/>
      <c r="P18" s="7"/>
      <c r="Q18" s="7"/>
    </row>
    <row r="19" spans="1:17" ht="17.25">
      <c r="A19" s="59" t="s">
        <v>85</v>
      </c>
      <c r="B19" s="171" t="s">
        <v>62</v>
      </c>
      <c r="C19" s="56"/>
      <c r="D19" s="10"/>
      <c r="E19" s="57"/>
      <c r="F19" s="60"/>
      <c r="G19" s="61"/>
      <c r="H19" s="61"/>
      <c r="I19" s="62"/>
      <c r="J19" s="62"/>
      <c r="K19" s="62"/>
      <c r="L19" s="7"/>
      <c r="M19" s="7"/>
      <c r="N19" s="8"/>
      <c r="O19" s="7"/>
      <c r="P19" s="7"/>
      <c r="Q19" s="7"/>
    </row>
    <row r="20" spans="1:17" ht="17.25">
      <c r="A20" s="59"/>
      <c r="B20" s="171" t="s">
        <v>86</v>
      </c>
      <c r="C20" s="56"/>
      <c r="D20" s="10"/>
      <c r="E20" s="57"/>
      <c r="F20" s="60"/>
      <c r="G20" s="61"/>
      <c r="H20" s="61"/>
      <c r="I20" s="62"/>
      <c r="J20" s="62"/>
      <c r="K20" s="62"/>
      <c r="L20" s="7"/>
      <c r="M20" s="7"/>
      <c r="N20" s="8"/>
      <c r="O20" s="7"/>
      <c r="P20" s="7"/>
      <c r="Q20" s="7"/>
    </row>
    <row r="21" spans="1:17" ht="12.75">
      <c r="A21" s="63" t="s">
        <v>27</v>
      </c>
      <c r="B21" s="172" t="s">
        <v>28</v>
      </c>
      <c r="C21" s="11"/>
      <c r="D21" s="61"/>
      <c r="E21" s="61"/>
      <c r="F21" s="13"/>
      <c r="G21" s="61"/>
      <c r="H21" s="61"/>
      <c r="I21" s="62"/>
      <c r="J21" s="62"/>
      <c r="K21" s="62"/>
      <c r="L21" s="7"/>
      <c r="M21" s="7"/>
      <c r="N21" s="8"/>
      <c r="O21" s="7"/>
      <c r="P21" s="7"/>
      <c r="Q21" s="7"/>
    </row>
    <row r="22" spans="1:17" ht="12.75">
      <c r="A22" s="64">
        <f>N16</f>
        <v>324</v>
      </c>
      <c r="B22" s="173" t="s">
        <v>79</v>
      </c>
      <c r="C22" s="11"/>
      <c r="D22" s="10"/>
      <c r="E22" s="61"/>
      <c r="F22" s="13"/>
      <c r="G22" s="10"/>
      <c r="H22" s="61"/>
      <c r="I22" s="62"/>
      <c r="J22" s="62"/>
      <c r="K22" s="62"/>
      <c r="L22" s="7"/>
      <c r="M22" s="7"/>
      <c r="N22" s="8"/>
      <c r="O22" s="7"/>
      <c r="P22" s="7"/>
      <c r="Q22" s="7"/>
    </row>
    <row r="23" spans="1:17" ht="12.75">
      <c r="A23" s="65"/>
      <c r="B23" s="172" t="s">
        <v>29</v>
      </c>
      <c r="C23" s="66"/>
      <c r="D23" s="10"/>
      <c r="E23" s="61"/>
      <c r="F23" s="13"/>
      <c r="G23" s="10"/>
      <c r="H23" s="61"/>
      <c r="I23" s="62"/>
      <c r="J23" s="62"/>
      <c r="K23" s="62"/>
      <c r="L23" s="7"/>
      <c r="M23" s="7"/>
      <c r="N23" s="8"/>
      <c r="O23" s="7"/>
      <c r="P23" s="7"/>
      <c r="Q23" s="7"/>
    </row>
    <row r="24" spans="1:17" ht="12.75">
      <c r="A24" s="65" t="s">
        <v>30</v>
      </c>
      <c r="B24" s="168" t="s">
        <v>53</v>
      </c>
      <c r="C24" s="11"/>
      <c r="D24" s="10"/>
      <c r="E24" s="61"/>
      <c r="F24" s="13"/>
      <c r="G24" s="10"/>
      <c r="H24" s="61"/>
      <c r="I24" s="67"/>
      <c r="J24" s="67"/>
      <c r="K24" s="67"/>
      <c r="L24" s="7"/>
      <c r="M24" s="7"/>
      <c r="N24" s="8"/>
      <c r="O24" s="10"/>
      <c r="P24" s="50"/>
      <c r="Q24" s="50"/>
    </row>
    <row r="25" spans="1:17" ht="12.75">
      <c r="A25" s="68"/>
      <c r="B25" s="174" t="s">
        <v>87</v>
      </c>
      <c r="C25" s="69"/>
      <c r="D25" s="70"/>
      <c r="E25" s="71"/>
      <c r="F25" s="72"/>
      <c r="G25" s="10"/>
      <c r="H25" s="61"/>
      <c r="I25" s="73"/>
      <c r="J25" s="73"/>
      <c r="K25" s="73"/>
      <c r="L25" s="4"/>
      <c r="M25" s="4"/>
      <c r="N25" s="5"/>
      <c r="O25" s="10"/>
      <c r="P25" s="10"/>
      <c r="Q25" s="10"/>
    </row>
    <row r="26" spans="1:17" ht="12.75">
      <c r="A26" s="74"/>
      <c r="B26" s="12"/>
      <c r="C26" s="12"/>
      <c r="D26" s="1"/>
      <c r="E26" s="2"/>
      <c r="F26" s="2"/>
      <c r="G26" s="2"/>
      <c r="H26" s="2"/>
      <c r="I26" s="2"/>
      <c r="J26" s="2"/>
      <c r="K26" s="2"/>
      <c r="L26" s="2"/>
      <c r="M26" s="2"/>
      <c r="N26" s="17"/>
      <c r="O26" s="7"/>
      <c r="P26" s="7"/>
      <c r="Q26" s="7"/>
    </row>
    <row r="27" spans="1:17" ht="13.5" thickBot="1">
      <c r="A27" s="75"/>
      <c r="B27" s="12"/>
      <c r="C27" s="12"/>
      <c r="D27" s="76" t="s">
        <v>6</v>
      </c>
      <c r="E27" s="10" t="s">
        <v>6</v>
      </c>
      <c r="F27" s="77" t="s">
        <v>6</v>
      </c>
      <c r="G27" s="77"/>
      <c r="H27" s="10" t="s">
        <v>6</v>
      </c>
      <c r="I27" s="10"/>
      <c r="J27" s="10"/>
      <c r="K27" s="10"/>
      <c r="L27" s="7"/>
      <c r="M27" s="7"/>
      <c r="N27" s="5"/>
      <c r="O27" s="7"/>
      <c r="P27" s="7"/>
      <c r="Q27" s="7"/>
    </row>
    <row r="28" spans="1:17" ht="13.5" thickBot="1">
      <c r="A28" s="78" t="s">
        <v>32</v>
      </c>
      <c r="B28" s="79"/>
      <c r="C28" s="177" t="s">
        <v>33</v>
      </c>
      <c r="D28" s="177"/>
      <c r="E28" s="177"/>
      <c r="F28" s="177"/>
      <c r="G28" s="177"/>
      <c r="H28" s="177"/>
      <c r="I28" s="177"/>
      <c r="J28" s="177"/>
      <c r="K28" s="80"/>
      <c r="L28" s="81" t="s">
        <v>34</v>
      </c>
      <c r="M28" s="81"/>
      <c r="N28" s="82"/>
      <c r="O28" s="7"/>
      <c r="P28" s="83"/>
      <c r="Q28" s="84"/>
    </row>
    <row r="29" spans="1:17" ht="13.5" thickBot="1">
      <c r="A29" s="85"/>
      <c r="B29" s="79" t="s">
        <v>35</v>
      </c>
      <c r="C29" s="86">
        <v>12</v>
      </c>
      <c r="D29" s="86">
        <v>14</v>
      </c>
      <c r="E29" s="87">
        <v>16</v>
      </c>
      <c r="F29" s="86">
        <v>18</v>
      </c>
      <c r="G29" s="86">
        <v>20</v>
      </c>
      <c r="H29" s="86"/>
      <c r="I29" s="86"/>
      <c r="J29" s="88"/>
      <c r="K29" s="89"/>
      <c r="L29" s="86" t="s">
        <v>0</v>
      </c>
      <c r="M29" s="89"/>
      <c r="N29" s="22"/>
      <c r="O29" s="10"/>
      <c r="P29" s="10"/>
      <c r="Q29" s="10"/>
    </row>
    <row r="30" spans="1:17" ht="12.75">
      <c r="A30" s="90" t="str">
        <f>B22</f>
        <v>Ivory</v>
      </c>
      <c r="B30" s="91" t="s">
        <v>36</v>
      </c>
      <c r="C30" s="92">
        <v>6</v>
      </c>
      <c r="D30" s="92">
        <v>4</v>
      </c>
      <c r="E30" s="93">
        <v>3</v>
      </c>
      <c r="F30" s="94">
        <v>2</v>
      </c>
      <c r="G30" s="94">
        <v>2</v>
      </c>
      <c r="H30" s="94"/>
      <c r="I30" s="94"/>
      <c r="J30" s="95"/>
      <c r="K30" s="96"/>
      <c r="L30" s="92"/>
      <c r="M30" s="92"/>
      <c r="N30" s="97"/>
      <c r="O30" s="10"/>
      <c r="P30" s="10"/>
      <c r="Q30" s="10"/>
    </row>
    <row r="31" spans="1:17" ht="15.75" thickBot="1">
      <c r="A31" s="98"/>
      <c r="B31" s="99" t="s">
        <v>37</v>
      </c>
      <c r="C31" s="100">
        <f>N16*C30</f>
        <v>1944</v>
      </c>
      <c r="D31" s="100">
        <f>N16*D30</f>
        <v>1296</v>
      </c>
      <c r="E31" s="100">
        <f>N16*E30</f>
        <v>972</v>
      </c>
      <c r="F31" s="100">
        <f>N16*F30</f>
        <v>648</v>
      </c>
      <c r="G31" s="100">
        <f>N16*G30</f>
        <v>648</v>
      </c>
      <c r="H31" s="101"/>
      <c r="I31" s="101"/>
      <c r="J31" s="101"/>
      <c r="K31" s="102"/>
      <c r="L31" s="103">
        <v>5508</v>
      </c>
      <c r="M31" s="104"/>
      <c r="N31" s="97"/>
      <c r="O31" s="10"/>
      <c r="P31" s="10"/>
      <c r="Q31" s="10"/>
    </row>
    <row r="32" spans="1:17" ht="13.5" thickBot="1">
      <c r="A32" s="105"/>
      <c r="B32" s="91"/>
      <c r="C32" s="106"/>
      <c r="D32" s="106"/>
      <c r="E32" s="107"/>
      <c r="F32" s="108"/>
      <c r="G32" s="108"/>
      <c r="H32" s="108"/>
      <c r="I32" s="108"/>
      <c r="J32" s="109"/>
      <c r="K32" s="108"/>
      <c r="L32" s="110"/>
      <c r="M32" s="106"/>
      <c r="N32" s="97"/>
      <c r="O32" s="7"/>
      <c r="P32" s="10"/>
      <c r="Q32" s="10"/>
    </row>
    <row r="33" spans="1:17" ht="13.5" thickBot="1">
      <c r="A33" s="105"/>
      <c r="B33" s="91"/>
      <c r="C33" s="106"/>
      <c r="D33" s="106"/>
      <c r="E33" s="107"/>
      <c r="F33" s="108"/>
      <c r="G33" s="108"/>
      <c r="H33" s="108"/>
      <c r="I33" s="108"/>
      <c r="J33" s="109"/>
      <c r="K33" s="80" t="s">
        <v>38</v>
      </c>
      <c r="L33" s="111" t="s">
        <v>17</v>
      </c>
      <c r="M33" s="112" t="s">
        <v>39</v>
      </c>
      <c r="N33" s="97"/>
      <c r="O33" s="7"/>
      <c r="P33" s="10"/>
      <c r="Q33" s="10"/>
    </row>
    <row r="34" spans="1:17" ht="12.75">
      <c r="A34" s="105"/>
      <c r="B34" s="91" t="s">
        <v>40</v>
      </c>
      <c r="C34" s="92">
        <f>C30</f>
        <v>6</v>
      </c>
      <c r="D34" s="92">
        <f>D30</f>
        <v>4</v>
      </c>
      <c r="E34" s="92">
        <f>E30</f>
        <v>3</v>
      </c>
      <c r="F34" s="94">
        <f>F30</f>
        <v>2</v>
      </c>
      <c r="G34" s="113">
        <f>G30</f>
        <v>2</v>
      </c>
      <c r="H34" s="113"/>
      <c r="I34" s="113"/>
      <c r="J34" s="114"/>
      <c r="K34" s="115">
        <v>17</v>
      </c>
      <c r="L34" s="116">
        <f>M16</f>
        <v>5508</v>
      </c>
      <c r="M34" s="106">
        <f>N16</f>
        <v>324</v>
      </c>
      <c r="N34" s="97"/>
      <c r="O34" s="10"/>
      <c r="P34" s="10"/>
      <c r="Q34" s="10"/>
    </row>
    <row r="35" spans="1:17" ht="12.75">
      <c r="A35" s="117"/>
      <c r="B35" s="91"/>
      <c r="C35" s="113"/>
      <c r="D35" s="113"/>
      <c r="E35" s="114"/>
      <c r="F35" s="113"/>
      <c r="G35" s="113"/>
      <c r="H35" s="113"/>
      <c r="I35" s="113"/>
      <c r="J35" s="114"/>
      <c r="K35" s="115"/>
      <c r="L35" s="116"/>
      <c r="M35" s="116"/>
      <c r="N35" s="118"/>
      <c r="O35" s="10"/>
      <c r="P35" s="10"/>
      <c r="Q35" s="10"/>
    </row>
    <row r="36" spans="1:17" ht="15.75" thickBot="1">
      <c r="A36" s="119" t="s">
        <v>41</v>
      </c>
      <c r="B36" s="102"/>
      <c r="C36" s="100"/>
      <c r="D36" s="101"/>
      <c r="E36" s="101"/>
      <c r="F36" s="101"/>
      <c r="G36" s="101"/>
      <c r="H36" s="101"/>
      <c r="I36" s="101"/>
      <c r="J36" s="101"/>
      <c r="K36" s="102"/>
      <c r="L36" s="103">
        <f>SUM(L34:L35)</f>
        <v>5508</v>
      </c>
      <c r="M36" s="103">
        <f>SUM(M34:M35)</f>
        <v>324</v>
      </c>
      <c r="N36" s="120"/>
      <c r="O36" s="121"/>
      <c r="P36" s="121"/>
      <c r="Q36" s="122"/>
    </row>
    <row r="37" spans="1:17" ht="12.75">
      <c r="A37" s="6"/>
      <c r="B37" s="25"/>
      <c r="C37" s="7"/>
      <c r="D37" s="7"/>
      <c r="E37" s="7"/>
      <c r="F37" s="7" t="s">
        <v>6</v>
      </c>
      <c r="G37" s="7"/>
      <c r="H37" s="7"/>
      <c r="I37" s="7"/>
      <c r="J37" s="7"/>
      <c r="K37" s="7"/>
      <c r="L37" s="7"/>
      <c r="M37" s="7"/>
      <c r="N37" s="17"/>
      <c r="O37" s="7"/>
      <c r="P37" s="7"/>
      <c r="Q37" s="7"/>
    </row>
    <row r="38" spans="1:17" ht="12.75">
      <c r="A38" s="6"/>
      <c r="B38" s="123" t="s">
        <v>42</v>
      </c>
      <c r="C38" s="7"/>
      <c r="D38" s="7"/>
      <c r="E38" s="7"/>
      <c r="F38" s="7" t="s">
        <v>89</v>
      </c>
      <c r="G38" s="7" t="s">
        <v>104</v>
      </c>
      <c r="H38" s="7"/>
      <c r="I38" s="7" t="s">
        <v>90</v>
      </c>
      <c r="J38" s="7"/>
      <c r="K38" s="7" t="s">
        <v>91</v>
      </c>
      <c r="L38" s="7"/>
      <c r="M38" s="7"/>
      <c r="N38" s="8"/>
      <c r="O38" s="7"/>
      <c r="P38" s="7"/>
      <c r="Q38" s="7"/>
    </row>
    <row r="39" spans="1:17" ht="12.75">
      <c r="A39" s="6"/>
      <c r="B39" s="123" t="s">
        <v>43</v>
      </c>
      <c r="C39" s="7"/>
      <c r="D39" s="7"/>
      <c r="E39" s="7"/>
      <c r="F39" s="7" t="s">
        <v>89</v>
      </c>
      <c r="G39" s="7" t="s">
        <v>92</v>
      </c>
      <c r="H39" s="7"/>
      <c r="I39" s="7" t="s">
        <v>90</v>
      </c>
      <c r="J39" s="7"/>
      <c r="K39" s="7" t="s">
        <v>105</v>
      </c>
      <c r="L39" s="7"/>
      <c r="M39" s="7"/>
      <c r="N39" s="8"/>
      <c r="O39" s="7"/>
      <c r="P39" s="7"/>
      <c r="Q39" s="7"/>
    </row>
    <row r="40" spans="1:17" ht="12.75">
      <c r="A40" s="6"/>
      <c r="B40" s="61" t="s">
        <v>44</v>
      </c>
      <c r="C40" s="7"/>
      <c r="D40" s="124">
        <f>M36</f>
        <v>324</v>
      </c>
      <c r="E40" s="7"/>
      <c r="F40" s="7"/>
      <c r="G40" s="7"/>
      <c r="H40" s="7"/>
      <c r="I40" s="7"/>
      <c r="J40" s="7"/>
      <c r="K40" s="7"/>
      <c r="L40" s="7"/>
      <c r="M40" s="7"/>
      <c r="N40" s="8"/>
      <c r="O40" s="7"/>
      <c r="P40" s="7"/>
      <c r="Q40" s="7"/>
    </row>
    <row r="41" spans="1:17" ht="12.75">
      <c r="A41" s="6"/>
      <c r="B41" s="2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7"/>
      <c r="P41" s="7"/>
      <c r="Q41" s="7"/>
    </row>
    <row r="42" spans="1:17" ht="12.75">
      <c r="A42" s="6"/>
      <c r="B42" s="35" t="s">
        <v>45</v>
      </c>
      <c r="C42" s="67"/>
      <c r="D42" s="125">
        <v>1.68</v>
      </c>
      <c r="E42" s="67"/>
      <c r="F42" s="7"/>
      <c r="G42" s="7"/>
      <c r="H42" s="7"/>
      <c r="I42" s="7"/>
      <c r="J42" s="7"/>
      <c r="K42" s="7"/>
      <c r="L42" s="7"/>
      <c r="M42" s="7"/>
      <c r="N42" s="8"/>
      <c r="O42" s="7"/>
      <c r="P42" s="7"/>
      <c r="Q42" s="7"/>
    </row>
    <row r="43" spans="1:17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  <c r="O43" s="7"/>
      <c r="P43" s="7"/>
      <c r="Q43" s="7"/>
    </row>
    <row r="44" spans="1:17" ht="12.75">
      <c r="A44" s="6"/>
      <c r="B44" s="18" t="s">
        <v>46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  <c r="O44" s="7"/>
      <c r="P44" s="7"/>
      <c r="Q44" s="7"/>
    </row>
    <row r="45" spans="1:17" ht="12.75">
      <c r="A45" s="3"/>
      <c r="B45" s="4"/>
      <c r="C45" s="4"/>
      <c r="D45" s="15"/>
      <c r="E45" s="4"/>
      <c r="F45" s="4"/>
      <c r="G45" s="4"/>
      <c r="H45" s="4"/>
      <c r="I45" s="4"/>
      <c r="J45" s="4"/>
      <c r="K45" s="4"/>
      <c r="L45" s="4"/>
      <c r="M45" s="4"/>
      <c r="N45" s="5"/>
      <c r="O45" s="7"/>
      <c r="P45" s="7"/>
      <c r="Q45" s="7"/>
    </row>
    <row r="46" spans="1:17" ht="12.75">
      <c r="A46" s="126"/>
      <c r="B46" s="127"/>
      <c r="C46" s="4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40"/>
      <c r="O46" s="7"/>
      <c r="P46" s="7"/>
      <c r="Q46" s="7"/>
    </row>
    <row r="47" spans="1:17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"/>
      <c r="O47" s="7"/>
      <c r="P47" s="7"/>
      <c r="Q47" s="7"/>
    </row>
    <row r="48" spans="1:17" ht="51">
      <c r="A48" s="6"/>
      <c r="B48" s="7"/>
      <c r="C48" s="128" t="s">
        <v>39</v>
      </c>
      <c r="D48" s="129" t="s">
        <v>47</v>
      </c>
      <c r="E48" s="129" t="s">
        <v>48</v>
      </c>
      <c r="F48" s="129" t="s">
        <v>49</v>
      </c>
      <c r="G48" s="129" t="s">
        <v>50</v>
      </c>
      <c r="H48" s="130"/>
      <c r="I48" s="130"/>
      <c r="J48" s="130"/>
      <c r="K48" s="131"/>
      <c r="L48" s="131"/>
      <c r="M48" s="7"/>
      <c r="N48" s="8"/>
      <c r="O48" s="7"/>
      <c r="P48" s="7"/>
      <c r="Q48" s="7"/>
    </row>
    <row r="49" spans="1:17" ht="12.75">
      <c r="A49" s="6"/>
      <c r="B49" s="7"/>
      <c r="C49" s="132">
        <f>M36</f>
        <v>324</v>
      </c>
      <c r="D49" s="133">
        <v>1.26</v>
      </c>
      <c r="E49" s="133">
        <f>D42</f>
        <v>1.68</v>
      </c>
      <c r="F49" s="133">
        <f>D49*C49</f>
        <v>408.24</v>
      </c>
      <c r="G49" s="134">
        <f>C49*E49</f>
        <v>544.3199999999999</v>
      </c>
      <c r="H49" s="134"/>
      <c r="I49" s="134"/>
      <c r="J49" s="134"/>
      <c r="K49" s="135"/>
      <c r="L49" s="135"/>
      <c r="M49" s="18"/>
      <c r="N49" s="19"/>
      <c r="O49" s="57"/>
      <c r="P49" s="7"/>
      <c r="Q49" s="7"/>
    </row>
    <row r="50" spans="1:17" ht="12.75">
      <c r="A50" s="6"/>
      <c r="B50" s="7"/>
      <c r="C50" s="132"/>
      <c r="D50" s="136"/>
      <c r="E50" s="136"/>
      <c r="F50" s="134"/>
      <c r="G50" s="135"/>
      <c r="H50" s="134"/>
      <c r="I50" s="134"/>
      <c r="J50" s="134"/>
      <c r="K50" s="135"/>
      <c r="L50" s="135"/>
      <c r="M50" s="18"/>
      <c r="N50" s="19"/>
      <c r="O50" s="137"/>
      <c r="P50" s="7"/>
      <c r="Q50" s="7"/>
    </row>
    <row r="51" spans="1:17" ht="12.75">
      <c r="A51" s="6"/>
      <c r="B51" s="7"/>
      <c r="C51" s="132"/>
      <c r="D51" s="136"/>
      <c r="E51" s="136"/>
      <c r="F51" s="134"/>
      <c r="G51" s="135"/>
      <c r="H51" s="134"/>
      <c r="I51" s="134"/>
      <c r="J51" s="134"/>
      <c r="K51" s="135"/>
      <c r="L51" s="135"/>
      <c r="M51" s="18"/>
      <c r="N51" s="19"/>
      <c r="O51" s="137"/>
      <c r="P51" s="7"/>
      <c r="Q51" s="7"/>
    </row>
    <row r="52" spans="1:17" ht="12.75">
      <c r="A52" s="6"/>
      <c r="B52" s="7"/>
      <c r="C52" s="10"/>
      <c r="D52" s="138"/>
      <c r="E52" s="138"/>
      <c r="F52" s="139"/>
      <c r="G52" s="140"/>
      <c r="H52" s="139"/>
      <c r="I52" s="139"/>
      <c r="J52" s="139"/>
      <c r="K52" s="140"/>
      <c r="L52" s="140"/>
      <c r="M52" s="18"/>
      <c r="N52" s="19"/>
      <c r="O52" s="137"/>
      <c r="P52" s="7"/>
      <c r="Q52" s="7"/>
    </row>
    <row r="53" spans="1:17" ht="12.75">
      <c r="A53" s="6"/>
      <c r="B53" s="7"/>
      <c r="C53" s="20" t="s">
        <v>51</v>
      </c>
      <c r="D53" s="20"/>
      <c r="E53" s="141"/>
      <c r="F53" s="141"/>
      <c r="G53" s="141"/>
      <c r="H53" s="20"/>
      <c r="I53" s="20"/>
      <c r="J53" s="20"/>
      <c r="L53" s="142" t="s">
        <v>52</v>
      </c>
      <c r="M53" s="143">
        <f>106*80*M36/1000000</f>
        <v>2.74752</v>
      </c>
      <c r="N53" s="144" t="s">
        <v>1</v>
      </c>
      <c r="O53" s="179"/>
      <c r="P53" s="180"/>
      <c r="Q53" s="7"/>
    </row>
    <row r="54" spans="1:16" ht="12.75">
      <c r="A54" s="6"/>
      <c r="B54" s="7"/>
      <c r="C54" s="10"/>
      <c r="D54" s="138"/>
      <c r="E54" s="138"/>
      <c r="F54" s="139"/>
      <c r="G54" s="140"/>
      <c r="H54" s="139"/>
      <c r="I54" s="139"/>
      <c r="J54" s="139"/>
      <c r="K54" s="140"/>
      <c r="L54" s="140"/>
      <c r="M54" s="7"/>
      <c r="N54" s="8"/>
      <c r="O54" s="7"/>
      <c r="P54" s="7" t="s">
        <v>6</v>
      </c>
    </row>
    <row r="55" spans="1:16" ht="12.75">
      <c r="A55" s="6"/>
      <c r="B55" s="7"/>
      <c r="C55" s="10"/>
      <c r="D55" s="10"/>
      <c r="E55" s="138"/>
      <c r="F55" s="138"/>
      <c r="G55" s="138"/>
      <c r="H55" s="139"/>
      <c r="I55" s="139"/>
      <c r="J55" s="139"/>
      <c r="K55" s="140"/>
      <c r="L55" s="140"/>
      <c r="M55" s="7"/>
      <c r="N55" s="8"/>
      <c r="O55" s="7"/>
      <c r="P55" s="7"/>
    </row>
    <row r="56" spans="1:16" ht="12.75">
      <c r="A56" s="6"/>
      <c r="B56" s="7"/>
      <c r="C56" s="50"/>
      <c r="D56" s="10"/>
      <c r="E56" s="138"/>
      <c r="F56" s="138"/>
      <c r="G56" s="138"/>
      <c r="H56" s="145"/>
      <c r="I56" s="145"/>
      <c r="J56" s="145"/>
      <c r="K56" s="143"/>
      <c r="L56" s="143"/>
      <c r="M56" s="7"/>
      <c r="N56" s="8"/>
      <c r="O56" s="7"/>
      <c r="P56" s="7"/>
    </row>
    <row r="57" spans="1:16" ht="12.75">
      <c r="A57" s="6"/>
      <c r="B57" s="7"/>
      <c r="C57" s="7"/>
      <c r="D57" s="18"/>
      <c r="E57" s="18"/>
      <c r="F57" s="146"/>
      <c r="G57" s="146"/>
      <c r="H57" s="145"/>
      <c r="I57" s="145"/>
      <c r="J57" s="145"/>
      <c r="K57" s="145"/>
      <c r="L57" s="18"/>
      <c r="M57" s="18"/>
      <c r="N57" s="19"/>
      <c r="O57" s="179"/>
      <c r="P57" s="180"/>
    </row>
    <row r="58" spans="1:16" ht="12.75">
      <c r="A58" s="6"/>
      <c r="B58" s="7"/>
      <c r="C58" s="20"/>
      <c r="D58" s="20"/>
      <c r="E58" s="141"/>
      <c r="F58" s="141"/>
      <c r="G58" s="141"/>
      <c r="H58" s="20"/>
      <c r="I58" s="20"/>
      <c r="J58" s="20"/>
      <c r="K58" s="20"/>
      <c r="L58" s="142"/>
      <c r="M58" s="143"/>
      <c r="N58" s="19"/>
      <c r="O58" s="179"/>
      <c r="P58" s="180"/>
    </row>
    <row r="59" spans="1:16" ht="12.75">
      <c r="A59" s="6"/>
      <c r="B59" s="7"/>
      <c r="C59" s="7"/>
      <c r="D59" s="18"/>
      <c r="E59" s="18"/>
      <c r="F59" s="141"/>
      <c r="G59" s="141"/>
      <c r="H59" s="20"/>
      <c r="I59" s="20"/>
      <c r="J59" s="20"/>
      <c r="K59" s="20"/>
      <c r="L59" s="142"/>
      <c r="M59" s="143"/>
      <c r="N59" s="19"/>
      <c r="O59" s="179"/>
      <c r="P59" s="180"/>
    </row>
    <row r="60" spans="1:14" ht="12.75">
      <c r="A60" s="58"/>
      <c r="B60" s="7"/>
      <c r="C60" s="7"/>
      <c r="D60" s="7"/>
      <c r="E60" s="7"/>
      <c r="F60" s="7"/>
      <c r="G60" s="7"/>
      <c r="H60" s="7"/>
      <c r="I60" s="7"/>
      <c r="J60" s="7"/>
      <c r="K60" s="142"/>
      <c r="L60" s="142"/>
      <c r="M60" s="147"/>
      <c r="N60" s="19"/>
    </row>
    <row r="61" spans="1:14" ht="12.75">
      <c r="A61" s="14"/>
      <c r="B61" s="1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</row>
    <row r="62" spans="1:11" ht="12.75">
      <c r="A62" s="6"/>
      <c r="B62" s="7"/>
      <c r="C62" s="7"/>
      <c r="D62" s="7"/>
      <c r="E62" s="7"/>
      <c r="H62" s="148"/>
      <c r="I62" s="148"/>
      <c r="J62" s="148"/>
      <c r="K62" s="148"/>
    </row>
    <row r="63" spans="1:11" ht="12.75">
      <c r="A63" s="58"/>
      <c r="B63" s="149"/>
      <c r="C63" s="149"/>
      <c r="D63" s="149"/>
      <c r="E63" s="7"/>
      <c r="H63" s="148"/>
      <c r="I63" s="148"/>
      <c r="J63" s="148"/>
      <c r="K63" s="148"/>
    </row>
    <row r="64" spans="1:5" ht="12.75">
      <c r="A64" s="9"/>
      <c r="B64" s="10"/>
      <c r="C64" s="10"/>
      <c r="D64" s="61"/>
      <c r="E64" s="61"/>
    </row>
    <row r="65" spans="1:5" ht="12.75">
      <c r="A65" s="9"/>
      <c r="B65" s="10"/>
      <c r="C65" s="10"/>
      <c r="D65" s="61"/>
      <c r="E65" s="61"/>
    </row>
  </sheetData>
  <sheetProtection/>
  <mergeCells count="11">
    <mergeCell ref="A1:N1"/>
    <mergeCell ref="A2:N2"/>
    <mergeCell ref="A3:N3"/>
    <mergeCell ref="A7:N7"/>
    <mergeCell ref="A11:B11"/>
    <mergeCell ref="A13:B13"/>
    <mergeCell ref="C28:J28"/>
    <mergeCell ref="O53:P53"/>
    <mergeCell ref="O57:P57"/>
    <mergeCell ref="O58:P58"/>
    <mergeCell ref="O59:P59"/>
  </mergeCells>
  <printOptions/>
  <pageMargins left="0.25" right="0.25" top="1" bottom="1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2016-12-04T03:39:14Z</cp:lastPrinted>
  <dcterms:created xsi:type="dcterms:W3CDTF">2005-11-22T13:00:21Z</dcterms:created>
  <dcterms:modified xsi:type="dcterms:W3CDTF">2017-05-26T13:57:16Z</dcterms:modified>
  <cp:category/>
  <cp:version/>
  <cp:contentType/>
  <cp:contentStatus/>
</cp:coreProperties>
</file>